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rreca-100221\Desktop\PROGRAMMA TRIENNALE\GENCO INVESTIMENTI 2021\"/>
    </mc:Choice>
  </mc:AlternateContent>
  <bookViews>
    <workbookView xWindow="0" yWindow="0" windowWidth="20490" windowHeight="7095"/>
  </bookViews>
  <sheets>
    <sheet name="elenco acquisti programma" sheetId="1" r:id="rId1"/>
    <sheet name="Legenda Note" sheetId="2" r:id="rId2"/>
    <sheet name="quadro risorse " sheetId="3" r:id="rId3"/>
  </sheets>
  <definedNames>
    <definedName name="_xlnm._FilterDatabase" localSheetId="0" hidden="1">'elenco acquisti programma'!$A$1:$Y$216</definedName>
    <definedName name="_xlnm.Print_Area" localSheetId="0">'elenco acquisti programma'!$A$1:$Y$225</definedName>
    <definedName name="_xlnm.Print_Titles" localSheetId="0">'elenco acquisti programma'!$1:$8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7" i="1" l="1"/>
  <c r="S207" i="1"/>
  <c r="Q207" i="1"/>
  <c r="R217" i="1"/>
  <c r="S217" i="1"/>
  <c r="Q217" i="1"/>
  <c r="Q216" i="1"/>
  <c r="R100" i="1"/>
  <c r="R221" i="1" s="1"/>
  <c r="S100" i="1"/>
  <c r="Q99" i="1"/>
  <c r="Q100" i="1"/>
  <c r="R216" i="1"/>
  <c r="S216" i="1"/>
  <c r="S206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34" i="1"/>
  <c r="R99" i="1"/>
  <c r="S99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10" i="1"/>
  <c r="Q32" i="1"/>
  <c r="R32" i="1"/>
  <c r="S32" i="1"/>
  <c r="T210" i="1"/>
  <c r="T211" i="1"/>
  <c r="T212" i="1"/>
  <c r="T213" i="1"/>
  <c r="T214" i="1"/>
  <c r="T215" i="1"/>
  <c r="T209" i="1"/>
  <c r="S221" i="1" l="1"/>
  <c r="Q221" i="1"/>
  <c r="T100" i="1"/>
  <c r="T99" i="1"/>
  <c r="S219" i="1"/>
  <c r="T216" i="1"/>
  <c r="T32" i="1"/>
  <c r="T217" i="1"/>
  <c r="T111" i="1" l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110" i="1"/>
  <c r="T207" i="1" s="1"/>
  <c r="T221" i="1" s="1"/>
  <c r="T109" i="1" l="1"/>
  <c r="Q108" i="1"/>
  <c r="T108" i="1" s="1"/>
  <c r="R107" i="1"/>
  <c r="T107" i="1" s="1"/>
  <c r="Q106" i="1"/>
  <c r="T106" i="1" s="1"/>
  <c r="Q105" i="1"/>
  <c r="T105" i="1" s="1"/>
  <c r="Q104" i="1"/>
  <c r="T104" i="1" s="1"/>
  <c r="R103" i="1"/>
  <c r="Q102" i="1"/>
  <c r="T103" i="1" l="1"/>
  <c r="R206" i="1"/>
  <c r="R219" i="1" s="1"/>
  <c r="T102" i="1"/>
  <c r="T206" i="1" s="1"/>
  <c r="T219" i="1" s="1"/>
  <c r="Q206" i="1"/>
  <c r="Q219" i="1" s="1"/>
  <c r="K19" i="3"/>
  <c r="J19" i="3"/>
  <c r="M13" i="3"/>
  <c r="M14" i="3"/>
  <c r="M15" i="3"/>
  <c r="M16" i="3"/>
  <c r="M17" i="3"/>
  <c r="M18" i="3"/>
  <c r="M12" i="3"/>
  <c r="R224" i="1" l="1"/>
  <c r="R228" i="1" s="1"/>
  <c r="Q224" i="1"/>
  <c r="M19" i="3"/>
</calcChain>
</file>

<file path=xl/sharedStrings.xml><?xml version="1.0" encoding="utf-8"?>
<sst xmlns="http://schemas.openxmlformats.org/spreadsheetml/2006/main" count="3344" uniqueCount="510">
  <si>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</si>
  <si>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</si>
  <si>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</si>
  <si>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t>Ambito geografico di esecuzione dell'Acquisto (Regione/i)</t>
  </si>
  <si>
    <t>Settore</t>
  </si>
  <si>
    <t>Descrizione Acquisto</t>
  </si>
  <si>
    <t>Durata del contratto</t>
  </si>
  <si>
    <t xml:space="preserve">Costi su annualità successive </t>
  </si>
  <si>
    <t>codice</t>
  </si>
  <si>
    <t>anno (aaaa)</t>
  </si>
  <si>
    <t>si/no</t>
  </si>
  <si>
    <t>Testo</t>
  </si>
  <si>
    <t>forniture / servizi</t>
  </si>
  <si>
    <t>tabella CPV</t>
  </si>
  <si>
    <t>testo</t>
  </si>
  <si>
    <t>numero in mesi</t>
  </si>
  <si>
    <t>valore</t>
  </si>
  <si>
    <t>valore( somma)</t>
  </si>
  <si>
    <t>09314290967</t>
  </si>
  <si>
    <t>si</t>
  </si>
  <si>
    <t>lombardia</t>
  </si>
  <si>
    <t>1</t>
  </si>
  <si>
    <t>0000252375</t>
  </si>
  <si>
    <t>Acquisto ricompreso nell'importo complessivo di un lavoro o di altra acquisizione presente i programma lavori, forniture e servizi</t>
  </si>
  <si>
    <t>no</t>
  </si>
  <si>
    <t>Tabella B2</t>
  </si>
  <si>
    <t xml:space="preserve">Codice AUSA </t>
  </si>
  <si>
    <t xml:space="preserve">Denominazione </t>
  </si>
  <si>
    <t>Importo</t>
  </si>
  <si>
    <t>Tipologia</t>
  </si>
  <si>
    <t>Numero intervento CUI
(1)</t>
  </si>
  <si>
    <t>Codice CUP  (2)</t>
  </si>
  <si>
    <t>Lotto funzionale (4)</t>
  </si>
  <si>
    <t xml:space="preserve">CPV (5)
</t>
  </si>
  <si>
    <t xml:space="preserve">Livello di priorità (6)
</t>
  </si>
  <si>
    <t>Responsabile procedimento (7)</t>
  </si>
  <si>
    <t>Totale (8)</t>
  </si>
  <si>
    <t>Apporto di capitale privato (9)</t>
  </si>
  <si>
    <t>CENTRALE DI COMMITTENZA O SOGGETTO AGGREGATORE AL QUALE SI FARA' RICORSO PER L'ESPLETAMENTO DELLA PROCDURA DI AFFIDAMENTO (10)</t>
  </si>
  <si>
    <t>Acquisto aggiunto o variato a seguito di modifica di programma (11)</t>
  </si>
  <si>
    <t>(1) CODICE CUI= codice fiscale dell'amministrazione  + prima annualità del primo programma (aaaa) nel quale l'intervento è stato inserito + progessivo di 5 cifre (00001, 00002,…)</t>
  </si>
  <si>
    <t>(2) Indica il CUP (cfr. articolo 6 comma 4)</t>
  </si>
  <si>
    <t xml:space="preserve">(3) Compilare se nella colinna "Acquisto ricompreso nell'importo complessivo di un lavoro o di altra acquisizione presente in programmazione di lavori , forniture e servizi" si è risposto "Si" e se nella colonna "Codice CUP" non è stato riportato il CUP in quanto non presente </t>
  </si>
  <si>
    <t>(4) Indica se lotto funzionale secondo la definizione di cui all'art. 3 comma 1 lettra qq) del D.Lgs 50/2016</t>
  </si>
  <si>
    <t>(5) Relativa a CPV principale. Deve essere rispettata la coerenza, per le prime due cifre, con il settore; F= CPV &lt;45 o 48, S = CPV &gt; 48</t>
  </si>
  <si>
    <t>(6) Indica il livello di priorità di cui all'articole 6 commi 10 e 11</t>
  </si>
  <si>
    <t>(7) Riportare nome e cognome del responsabile del procedimento</t>
  </si>
  <si>
    <t>(8) Importo complessivo ai sensi dell'art. 6 comma 5, ivi incluse le spese eventualmente sostenute antecedentemente alla prima annualità</t>
  </si>
  <si>
    <t>(9) Riportare l'importo del capitale privato come quota parte dell'importo complessivo</t>
  </si>
  <si>
    <t>(10) Dati obbligatori per i soli acquisti ricompresi nella prima annuoalità (Crf. Art. 8)</t>
  </si>
  <si>
    <t>(11) Indica se l'acquisto è stato aggiunto o è stao modificato a seguito di modifica in corso d'anno ai sensi dell'art. 7 commi 8 e 9. Tale campo, come la relativa nota e tabella, compaiono solo in caso di modifica del programma</t>
  </si>
  <si>
    <t>(12) La somma è calcolata al netto dell'importo degli acquisti ricompresi nell'importo complessivo di un lavoroo di altra acquisizione presente in programmazione di lavori, forniture e servizi</t>
  </si>
  <si>
    <t>Tabella B1</t>
  </si>
  <si>
    <t>STIMA DEI COSTI DELL'ACQUISTO Iva esclusa</t>
  </si>
  <si>
    <t xml:space="preserve">L'acquisto è relativo a nuovo affidamento di contratto in essere </t>
  </si>
  <si>
    <t>ELECO DEGLI ACQUISTI DEL PROGRAMMA</t>
  </si>
  <si>
    <t xml:space="preserve">forniture </t>
  </si>
  <si>
    <t xml:space="preserve">DELL'AMMINIOSTRAZIONE:  ASST- DI MONZA   </t>
  </si>
  <si>
    <t>SI</t>
  </si>
  <si>
    <t>Servizio Verifiche Periodiche Impianti Elettrici</t>
  </si>
  <si>
    <t>Servizio Verifiche Perioodiche Biennali Impianti Elettrici da Orcago Notificatore</t>
  </si>
  <si>
    <t>Servizio Verifiche Periodiche Biennali Impianti Elevatori da Organismo Notificato</t>
  </si>
  <si>
    <t>Servizio Gestione Impianti Elettrici</t>
  </si>
  <si>
    <t>Servizio Verifiche Laboratorio Criogenico P.O. Monza</t>
  </si>
  <si>
    <t>Servizio Gestione Lavapadelle di Costruzione Metalarredinox</t>
  </si>
  <si>
    <t>Servizio Sgombero Neve e Antighiaccio</t>
  </si>
  <si>
    <t>Fornitura Energia Elettrica</t>
  </si>
  <si>
    <t>Fornitura Gas Medicinali e Gas Tecnici</t>
  </si>
  <si>
    <t>Fornitura Materiale Termoidraulico</t>
  </si>
  <si>
    <t>Fornitura Materiale Elettrico</t>
  </si>
  <si>
    <t>Fornitura Materiale da Ferramenta</t>
  </si>
  <si>
    <t>2</t>
  </si>
  <si>
    <t xml:space="preserve">Fornitura Materiale da Falegname  </t>
  </si>
  <si>
    <t>Servizio Spurghi</t>
  </si>
  <si>
    <t>Servizio Gestione Conto Deposito Titoli Anitride Carbonica Protocollo Kyoto</t>
  </si>
  <si>
    <t>Acquisto Quote Anitride Carbonica Protocollo Kyoto</t>
  </si>
  <si>
    <t xml:space="preserve">Fornitura Presidi Antincendio </t>
  </si>
  <si>
    <t xml:space="preserve">Acquisto Attrezzature per Unità Operativa Tecnico Patrimoniale </t>
  </si>
  <si>
    <t xml:space="preserve">Acquisto Aggioranmento Software Freezework Laboratorio Criobiologia </t>
  </si>
  <si>
    <t>NO</t>
  </si>
  <si>
    <t>SERVIZI</t>
  </si>
  <si>
    <t>ALDO  CAPRA</t>
  </si>
  <si>
    <t>LUIGI G. ROSSI</t>
  </si>
  <si>
    <t>-</t>
  </si>
  <si>
    <t>MTA SW PIESSE ADT</t>
  </si>
  <si>
    <t>MTA SW CUP E SISS</t>
  </si>
  <si>
    <t>MTA LICENZE ORACLE</t>
  </si>
  <si>
    <t>DELL'AMMINISTRAZIONE ASST MONZA</t>
  </si>
  <si>
    <t>QUADRO DELLE RISORSE NECESSARIE ALLA REALIZZAZIONE DEL PROGRAMMA</t>
  </si>
  <si>
    <t>TIPOLOGIE RISORSE</t>
  </si>
  <si>
    <t>ARCO TEMPORALE DI VALIDITA' DEL PROGRAMMA</t>
  </si>
  <si>
    <t>DISPONIBILITA' FINANZIARIA</t>
  </si>
  <si>
    <t>IMPORTO TOTALE</t>
  </si>
  <si>
    <t>PRIMO ANNO</t>
  </si>
  <si>
    <t>SECONDO ANNO</t>
  </si>
  <si>
    <t>RISORSE DERIVANTI DA ENTRATE AVENTI DESTINAZIONE VINCOLATA PER LEGGE</t>
  </si>
  <si>
    <t>RISORSE DERIVANTI DA ENTRATEACQUISITE MEDIANTE CONTRAZIONE DI MUTUO</t>
  </si>
  <si>
    <t>RISORSE ACQUISITE MEDIANTE APPORTI DI CAPITALI PRIVATI</t>
  </si>
  <si>
    <t>STANZIAMENTI DI BILANCIO</t>
  </si>
  <si>
    <t>FINANZIAMENTI ACQUISITI AI SENSI DELL'ARTICOLO 3 DEL DECRETO LEGGE 31 OTTOBRE 1990, N. 310, CONVERTITO CON MODIFICAZIONE DALLA LEGGE 22 DICEMBRE 1990, N. 403</t>
  </si>
  <si>
    <t>RISORSE DERIVANTI DA TRASFERIMENTI DI IMMOBILI EX ART. 191 d.Lgs 50/2016</t>
  </si>
  <si>
    <t>ALTRA TIPOLOGIA</t>
  </si>
  <si>
    <t>TOTALE</t>
  </si>
  <si>
    <t>S.C. GESTIONE TECNICO PATRIMONIALE</t>
  </si>
  <si>
    <t>S.C. INGEGNERIA CLINICA</t>
  </si>
  <si>
    <t>ALLEGATO II - SCHEDA A: PROGRAMMA BIENNALE DEGLI ACQUISTI DI FORNITURE E SERVIZI 2020/2021</t>
  </si>
  <si>
    <t>SIA</t>
  </si>
  <si>
    <t>CONSIP SGI - DWH OSLO</t>
  </si>
  <si>
    <t>CONSIP SGI - PROTOCOLLO</t>
  </si>
  <si>
    <t>ARIA - CONSERVAZIONE A NORMA ARUBA</t>
  </si>
  <si>
    <t>ARIA - CLOUD ARUBA - posta elettronica</t>
  </si>
  <si>
    <t>ARIA - FLEET MANAGMENT - proroga</t>
  </si>
  <si>
    <t>ARIA - FLEET MANAGMENT - nuovo contratto</t>
  </si>
  <si>
    <t>ARIA - gestione personale SIGMAPAGHE</t>
  </si>
  <si>
    <t>ARIA - CCR REGIONALE</t>
  </si>
  <si>
    <t>MTA - COMPED</t>
  </si>
  <si>
    <t>MTA - WELLCOME - TIPPING POINT</t>
  </si>
  <si>
    <t>MTA - IL - PARMA GTS</t>
  </si>
  <si>
    <t>MTA  - SW GLOBAL SERVICE  QUANI MONZA</t>
  </si>
  <si>
    <t>SW GESTIONALE SALE ORMAWEB</t>
  </si>
  <si>
    <t>SW LABORATORI/REPARTO/ATHENA/GALILEO</t>
  </si>
  <si>
    <t>CONTRATTO DI ASSISTENZA E MANUTENZIONE CALCOLO DRG</t>
  </si>
  <si>
    <t>MTA INTEGRAZIONE RADIOLOGIA SISS</t>
  </si>
  <si>
    <t xml:space="preserve">MTA SOFTWARE DIABETOLOGIA MONZA </t>
  </si>
  <si>
    <t>MTA NEFROLOGIA MONZA</t>
  </si>
  <si>
    <t xml:space="preserve">CANONE ASP SOFTWARE GECO </t>
  </si>
  <si>
    <t>MTA GESTIONE RILEVAZIONE PRESENZE ( SOLO MONZA) - ZUCCHETTI</t>
  </si>
  <si>
    <t>CONTRATTO DI ASSISTENZA E MANUTENZIONE MEDISCOPIO MONZA</t>
  </si>
  <si>
    <t>DIPENDENZE</t>
  </si>
  <si>
    <t>CONSULTORI</t>
  </si>
  <si>
    <t xml:space="preserve">RIL PRESENZE IRISWIN MONZA/DESIO EXTRA SIGMA PER SPECIALIZZANDI ETC.. </t>
  </si>
  <si>
    <t>PROJECT COMITATO ETICO</t>
  </si>
  <si>
    <t>manutenzione storage huawei</t>
  </si>
  <si>
    <t>METETA - ENDOCRINOLOGIA</t>
  </si>
  <si>
    <t>CONSIP SPC CLOUD lotto 1</t>
  </si>
  <si>
    <t>CONSIP MOBILE 7</t>
  </si>
  <si>
    <t>CONSIP SPC2 FASTWEB</t>
  </si>
  <si>
    <t>CONGUAGLI FONIA</t>
  </si>
  <si>
    <t>ARIA/CONSIP</t>
  </si>
  <si>
    <t>GESTIONE  ACQUISTI</t>
  </si>
  <si>
    <t>Noleggio colonna endoscopica e relativi strumenti per S.C. Endosopia interventistica</t>
  </si>
  <si>
    <t xml:space="preserve">Servizio assistenza e manutenzione ordinaria, straordinaria ed evolutiva del sistema di cartella clinica cardiologica DIGISTAT </t>
  </si>
  <si>
    <t>Estensione del servizio di assistenza del sistema RIS/PACS per il servizio di Elettrofisiologia</t>
  </si>
  <si>
    <t>ILARIA VALLONE</t>
  </si>
  <si>
    <t>CUI lavoro o altra acquisizione nel cui importo complessivo l'acquisto è ricompreso (3)</t>
  </si>
  <si>
    <t>FORNITURE</t>
  </si>
  <si>
    <t>09314290967 - 2020 - 00003</t>
  </si>
  <si>
    <t>09314290967 - 2020 - 00004</t>
  </si>
  <si>
    <t>09314290967 - 2020 - 00005</t>
  </si>
  <si>
    <t>TOT GENERALE</t>
  </si>
  <si>
    <t>TOT INVESTIMENTI</t>
  </si>
  <si>
    <t>BORRECA</t>
  </si>
  <si>
    <t>DIFIORE</t>
  </si>
  <si>
    <t>09314290967 - 2020 - 00008</t>
  </si>
  <si>
    <t>09314290967 - 2020 - 00010</t>
  </si>
  <si>
    <t>09314290967 - 2020 - 00014</t>
  </si>
  <si>
    <t>09314290967 - 2020 - 00029</t>
  </si>
  <si>
    <t>09314290967 - 2020 - 00034</t>
  </si>
  <si>
    <t>09314290967 - 2020 - 00035</t>
  </si>
  <si>
    <t>09314290967 - 2020 - 00039</t>
  </si>
  <si>
    <t>Somma disponibile per interventi imprevisti e imprevedibili</t>
  </si>
  <si>
    <t>n°1 coloratore montavetrini per anatomia patologica di Monza</t>
  </si>
  <si>
    <t>09314290967 - 2020 - 00125</t>
  </si>
  <si>
    <t>09314290967 - 2020 - 00127</t>
  </si>
  <si>
    <t>09314290967 - 2020 - 00128</t>
  </si>
  <si>
    <t>09314290967 - 2020 - 00130</t>
  </si>
  <si>
    <t>09314290967 - 2020 - 00131</t>
  </si>
  <si>
    <t>09314290967 - 2020 - 00133</t>
  </si>
  <si>
    <t>09314290967 - 2020 - 00134</t>
  </si>
  <si>
    <t>09314290967 - 2020 - 00135</t>
  </si>
  <si>
    <t>09314290967 - 2020 - 00136</t>
  </si>
  <si>
    <t>09314290967 - 2020 - 00137</t>
  </si>
  <si>
    <t>09314290967 - 2020 - 00140</t>
  </si>
  <si>
    <t>vetraio</t>
  </si>
  <si>
    <t>Servizio Gestione Attrezzature per disabili non dispositivi medici (letti meccanici, carrozzine)</t>
  </si>
  <si>
    <t>servizio di gestione elisuperficie</t>
  </si>
  <si>
    <t xml:space="preserve">  MTA SW EMONET</t>
  </si>
  <si>
    <t xml:space="preserve"> SOFTWARE AMM. VI GESTIONALI </t>
  </si>
  <si>
    <t>CONSIP SGI - Servizi gestionali integrati</t>
  </si>
  <si>
    <t>MTA SW BED MANAGER-ARCHIVIO CLINICO</t>
  </si>
  <si>
    <t>MTA LICENZA SOFTWARE FARMACIA CYTOSIFO</t>
  </si>
  <si>
    <t>MTA TOTEM SELF CARE 22-SW SISTEMA WELCOM HEALTH ONCOLOGIA</t>
  </si>
  <si>
    <t xml:space="preserve">ASTER MED LEG </t>
  </si>
  <si>
    <t>CESPAPEL PENSIONI NUOVA INFORMATION SYSTEM</t>
  </si>
  <si>
    <t>MTA ATTREZZATURE GESTIONE EVOLUTA DELLE CODE</t>
  </si>
  <si>
    <t>MTA ATTREZZATURE GESTIONE EVOLUTA DELLE CODE -FORNITURA COMPLEMENTARE</t>
  </si>
  <si>
    <t xml:space="preserve">SITO WEB </t>
  </si>
  <si>
    <t xml:space="preserve">SW INTERVENTI STRAORDINARI- FORNITORI VARI </t>
  </si>
  <si>
    <t>PROXY CONSIP  SPC CLOUD LOTTO2 SICUREZZA DELIBERA 2016/2017</t>
  </si>
  <si>
    <t>FIREWALL CONSIP  SPC CLOUD LOTTO2 SICUREZZA DELIBERA 1722/2020</t>
  </si>
  <si>
    <t>Sicurezza : Privileged Access Managment</t>
  </si>
  <si>
    <t>Primo anno  (2021)</t>
  </si>
  <si>
    <t>Secondo anno (2022)</t>
  </si>
  <si>
    <t>DI FIORE</t>
  </si>
  <si>
    <t xml:space="preserve">Hardware vari piccole entità </t>
  </si>
  <si>
    <t>Miglioramento del processo di accoglienza e prenotazione per il paziente. Archivi sostitutivi informatizzati e gestione amm.va per l'accoglienza pazienti - Componenti SW
(Fattura da ricevere FUJIFILM ITALIA S.p.a.)</t>
  </si>
  <si>
    <t>HW vari di piccola entità</t>
  </si>
  <si>
    <t>Sicurezza : Mobile Device Managment per la gestione in sicurezza dei collegamenti di dispositivi mobili pc portatili alla rete aziendale. Ad oggi tali collegamenti sono gestiti manualmente</t>
  </si>
  <si>
    <t>Software clinico: modulo consensi Galileo + licenza + installazione</t>
  </si>
  <si>
    <t xml:space="preserve">Storage - Acquisto ed espansione dello Storage, spazio di archiviazione dei dati, di almeno 30 TERABYTE </t>
  </si>
  <si>
    <t>Riscatto Centrali Telefoniche</t>
  </si>
  <si>
    <t>Telefoni  - Acquisto nuovi telefoni per ASST Monza per sostituzione modelli non più compatibili</t>
  </si>
  <si>
    <t>Stampante a colori per badge</t>
  </si>
  <si>
    <t>SIA clonato, middleware e intersystems data center; interconnessione tra Monza e Desio - Fornitura hardware vari di piccola entità</t>
  </si>
  <si>
    <t>Sperimentazione accoglienza integrazioni pagoPA</t>
  </si>
  <si>
    <t>09314290967-2019-00037</t>
  </si>
  <si>
    <t xml:space="preserve">n. 4 elettrostimolatori portatili </t>
  </si>
  <si>
    <t>n. 3 Nasofaringo</t>
  </si>
  <si>
    <t xml:space="preserve">Acquisti di Apparecchiature diverse di valore inferiore a 40.000 + IVA - Dipartimento Chirurgico </t>
  </si>
  <si>
    <t xml:space="preserve">n. 1  letto bilancia bariatrico (delibera aggiudicazione del 12.11.2020) </t>
  </si>
  <si>
    <t xml:space="preserve">Acquisti di Apparecchiature diverse di valore inferiore a 40.000 + IVA - Dipartimento Area medica </t>
  </si>
  <si>
    <t xml:space="preserve">Somma a disposizione - Dipartimento Cardio toraco vascolare </t>
  </si>
  <si>
    <t>n. 2 centrifughe da laboratorio (quota parte)</t>
  </si>
  <si>
    <t>n. 3 cappe biohazard (quota parte)</t>
  </si>
  <si>
    <t>Sostituzione scheletriche PS p.2</t>
  </si>
  <si>
    <t xml:space="preserve">Acquisti di Apparecchiature diverse di valore inferiore a 40.000 + IVA - Dipartimento dei servizi </t>
  </si>
  <si>
    <t>Acquisti di Apparecchiature diverse di valore inferiore a 40.000 + IVA - Dipartimento Emergenza urgenza</t>
  </si>
  <si>
    <t xml:space="preserve">Acquisti di Apparecchiature diverse di valore inferiore a 40.000 + IVA - Dipartimento Neuroscienze </t>
  </si>
  <si>
    <t>Gamma camera (sostituzione della gamma camera etichetta 13800)</t>
  </si>
  <si>
    <t>"Sostituzione n. 2 scheletriche P.S." Quota Parte</t>
  </si>
  <si>
    <t>Progetto LINAC</t>
  </si>
  <si>
    <t>Sistemi motorizzati per chirurgia ortopedica - dipartimento Chirurgico (Delibera n. 92 del 30.01.2020 - Programmazione prioritaria)</t>
  </si>
  <si>
    <t xml:space="preserve">Acquisti di Apparecchiature diverse di valore inferiore a 40.000 + IVA - dipartimento Chirurgico (Delibera n. 92 del 30.01.2020 - Programmazione prioritaria)      </t>
  </si>
  <si>
    <t>Acquisto n. 10 letti per geriatria (Delibera n. 92 del 30.01.2020 - Programmazione prioritaria)</t>
  </si>
  <si>
    <t>Acquisti di Apparecchiature diverse di valore inferiore a 40.000 + IVA - Dipartimento Area delle Cronicità (R.I.C.C.A.) (Delibera n. 92 del 30.01.2020 - Programmazione prioritaria)</t>
  </si>
  <si>
    <t>Acquisti di Apparecchiature diverse di valore inferiore a 40.000 + IVA - Dipartimento Area di Salute Mentale e Dipendenze (Delibera n. 92 del 30.01.2020 - Programmazione prioritaria)</t>
  </si>
  <si>
    <t>Acquisti di Apparecchiature diverse di valore inferiore a 40.000 + IVA -Dipartimento Area Materno Infantile (R.I.M.I.) - Monza (Delibera n. 92 del 30.01.2020 - Programmazione prioritaria)</t>
  </si>
  <si>
    <t>Somma a disposizione acquisti Dipartimento RIMI  (Incubatrice da trasporto € 13.000 + sistema video per endoscopia € 36.000) (Delibera n. 92 del 30.01.2020 - Programmazione prioritaria)</t>
  </si>
  <si>
    <t>Somma a disposizione Dipartimento cardio-toraco-vascolare (Delibera n. 92 del 30.01.2020 - Programmazione prioritaria)</t>
  </si>
  <si>
    <t>Acquisti di Apparecchiature diverse di valore inferiore a 40.000 + IVA -Dipartimento  area Medica (Delibera n. 92 del 30.01.2020 - Programmazione prioritaria)</t>
  </si>
  <si>
    <t xml:space="preserve">Somma destinata alla sostituzione di apparecchiature obsolete, di arredi e di attrezzature dei presidi Territoriali (Deliberazione n. 1421 del 14.10.2020 (Delibera n. 92 del 30.01.2020 - Programmazione prioritaria + Delibera n. 1421 del 14.10.2020) </t>
  </si>
  <si>
    <t>Acceleratore lineare</t>
  </si>
  <si>
    <t>n. 2 centrifighe refrigerate (quota parte) 
(Delibera n. 92 del 30.01.2020 - Programmazione prioritaria)</t>
  </si>
  <si>
    <t>n. 1 letto bilancia bariatrico (quota parte)
(Delibera n. 92 del 30.01.2020 - Programmazione prioritaria)</t>
  </si>
  <si>
    <t>Acquisti di Apparecchiature diverse di valore inferiore a 40.000 + IVA -Dipartimento  area Medica
(Delibera n. 92 del 30.01.2020 - Programmazione prioritaria)</t>
  </si>
  <si>
    <t>Fornitura di n. 1 large display" da Siemens Healthcare s.r.l. - Quota parte € 50.000,00 di € 70.487,94
(Delibera n. 92 del 30.01.2020 - Programmazione prioritaria)</t>
  </si>
  <si>
    <t xml:space="preserve"> N. 3 Cappe BIOHAZARD (BELSAR s.r.l.)
(Delibera n. 92 del 30.01.2020 - Programmazione prioritaria)</t>
  </si>
  <si>
    <t>Fornitura di n. 1 large display" da Siemens Healthcare s.r.l. - Quota parte € 11926 di € 70.487,94 (Delibera n. 92 del 30.01.2020 - Programmazione prioritaria)</t>
  </si>
  <si>
    <t>Fornitura n.1 overlay per lettino di Risonanza Magnetica da Tema Sinergie S.p.a. (Delibera n. 92 del 30.01.2020 - Programmazione prioritaria)</t>
  </si>
  <si>
    <t>N. 1 incubatore a CO2 per la S.C. Microbiologia -  Thermo Fisher Scientific Milano s.r.l. (Delibera n. 92 del 30.01.2020 - Programmazione prioritaria)</t>
  </si>
  <si>
    <t>Acquisti di Apparecchiature - Dipartimento dei servizi (Delibera n. 92 del 30.01.2020 - Programmazione prioritaria)</t>
  </si>
  <si>
    <t>N° 2 Apparecchi per anestesia per Blocco operatorio - Dipartimento Emergenza Urgenza
(Delibera n. 92 del 30.01.2020 - Programmazione prioritaria)</t>
  </si>
  <si>
    <t>Acquisti di Apparecchiature diverse di valore inferiore a 40.000 + IVA -Dipartimento Emergenza Urgenza (Delibera n. 92 del 30.01.2020 - Programmazione prioritaria)</t>
  </si>
  <si>
    <t>Microscopio operatorio per oculistica - Dipartimento Neuroscienze (Delibera n. 92 del 30.01.2020 - Programmazione prioritaria)</t>
  </si>
  <si>
    <t>Somme a disposizione per acquisti - Dipartimento Neuroscienze (Delibera n. 92 del 30.01.2020 - Programmazione prioritaria)</t>
  </si>
  <si>
    <t>Sistema video per endoscopia neurochirurgica - Dipartimento Neuroscienze (Delibera n. 92 del 30.01.2020 - Programmazione prioritaria)</t>
  </si>
  <si>
    <t>Acquisti di Apparecchiature diverse - Dipartimento Direzione sanitaria (Delibera n. 92 del 30.01.2020 - Programmazione prioritaria)</t>
  </si>
  <si>
    <t>Defibrillatori DAE per presidi territoriali(Delibera n. 92 del 30.01.2020 - Programmazione prioritaria)</t>
  </si>
  <si>
    <t>n. 1 Ventilatore da trasporto - Dipartimento Emergenza Urgenza (Delibera programmazione n. 892 del 09.07.2020/2020)</t>
  </si>
  <si>
    <t>N. 1  Ecografo per Dipartimento DEA (Delibera programmazione n. 892 del 09.07.2020/2020)</t>
  </si>
  <si>
    <t>N. 8 Monitor con centrale di monitoraggio per Cardio Rian. - Dipartimento DEA (Delibera programmazione n. 892 del 09.07.2020/2020)</t>
  </si>
  <si>
    <t>Sostituzione sistemi di monitoraggio per la UTIR esistente (n. 6 posti letto) Dipartimento toraco-vascolare (Delibera programmazione n. 892 del 09.07.2020/2020)</t>
  </si>
  <si>
    <t>N. 5 apparecchi per anestesia dip DEA - Delibera programmazione 892/2020</t>
  </si>
  <si>
    <t>Microscopio operatorio per neurochirurgia - Dipartimento area chirurgica - (Delibera programmazione n. 892 del 09.07.2020/2020)</t>
  </si>
  <si>
    <t>N. 1 colonna 4K - Dipartimento Area chirurgica - (Delibera programmazione n. 892 del 09.07.2020/2020)</t>
  </si>
  <si>
    <t>N. 1 thermoscanner (Via Boito) (Delibera programmazione n. 892 del 09.07.2020/2020)</t>
  </si>
  <si>
    <t>N. 2 frigoriferi portatili (Delibera programmazione n. 892 del 09.07.2020/2020)</t>
  </si>
  <si>
    <t>Somma disponibile per interventi imprevisti e imprevedibili (Delibera programmazione n. 892 del 09.07.2020/2020)</t>
  </si>
  <si>
    <t>Video elettroencefalografo - Dipartimento di salute mentale e dipendenze (Delibera programmazione n. 1386 del 08.10.2020)</t>
  </si>
  <si>
    <t>Stimolazione luminosa intermittente per apparecchiatura eeg - Dipartimento di salute mentale e dipendenze  (Delibera programmazione n. 1386 del 08.10.2020)</t>
  </si>
  <si>
    <t>Sistema elettromeccanico per terapia fisica (letto Bobath) - Dipartimento RICCA (Delibera programmazione n. 1386 del 08.10.2020)</t>
  </si>
  <si>
    <t>Tens palmari portatili - Dipartimento RICCA (Delibera programmazione n. 1386 del 08.10.2020)</t>
  </si>
  <si>
    <t>N. 9 frigo farmaci da 540 LT e da 680 LT Dipartimento Area Medica, Chirurgico, DEA (Delibera programmazione n. 1386 del 08.10.2020)</t>
  </si>
  <si>
    <t>Apparecchiature sanitarie diverse per Dipartimento Area Medica (Delibera programmazione n. 1386 del 08.10.2020)</t>
  </si>
  <si>
    <t>Holter ECG - Dipartimento Area Medica/Toraco Vascolare  (Delibera programmazione n. 1386 del 08.10.2020)</t>
  </si>
  <si>
    <t>fonte luce, telecamera HD + pendolino, monitor per colonna endoscopica per urologia Dipartimento chirurgico DELIBERA 1386/2020</t>
  </si>
  <si>
    <t>videocistoscopi flessibili Dipartimento chirurgico DELIBERA 1386/2020</t>
  </si>
  <si>
    <t>ecografo media fascia Dipartimento chirurgico DELIBERA 1386/2020</t>
  </si>
  <si>
    <t>n. 7 elettrobisturi alta fascia Dipartimento chirurgico/RIMI  DELIBERA 1386/2020</t>
  </si>
  <si>
    <t>sonda per linfonodo sentinella Dipartimento chirurgico DELIBERA 1386/2020</t>
  </si>
  <si>
    <t>n. 7 sistema di supporto al lavaggio manuale strumetario flessibile Dipartimento chirurgico/toraco vascolare DELIBERA 1386/2020</t>
  </si>
  <si>
    <t>n. 4 apparecchi per anestesia completi di monitoraggio integrato Dipartimento DEA DELIBERA 1386/2020</t>
  </si>
  <si>
    <t>n. 2 piattaforma  per la gestione delle vie aeree Dipartimento DEA DELIBERA 1386/2020</t>
  </si>
  <si>
    <t>laser per trattamento Retinopatia neonatale Dipartimento neuroscienze DELIBERA 1386/2020</t>
  </si>
  <si>
    <t>n. 2 oftalmoscopio indiretto a caschetto Dipartimento neuroscienze DELIBERA 1386/2020</t>
  </si>
  <si>
    <t>lampada frontale a batterie (caschetto per visite ORL) Dipartimento neuroscienze DELIBERA 1386/2020</t>
  </si>
  <si>
    <t>lettino elettrico pediatrico per neurochirurgia Dipartimento neuroscienze DELIBERA 1386/2020</t>
  </si>
  <si>
    <t>strumenti endoscopici  Dipartimento neuroscienze DELIBERA 1386/2020</t>
  </si>
  <si>
    <t>n. 2 tavolo operatorio Dipartimento RIMI DELIBERA 1386/2020</t>
  </si>
  <si>
    <t>n. 2 lampada scialitica Dipartimento RIMI DELIBERA 1386/2020</t>
  </si>
  <si>
    <t>lettini ginecologici elettrici per consultori : n. 6 Brugherio, Limbiate, Via Boito, Desio, Via Solferino (n.2) + lampada da visita per ambulatorio Via Solferino Dipartimento RIMI DELIBERA 1386/2020</t>
  </si>
  <si>
    <t>centrifuga refrigerata da banco Dipartimento servizi DELIBERA 1386/2020</t>
  </si>
  <si>
    <t>citocentrifuga Dipartimento servizi DELIBERA 1386/2020</t>
  </si>
  <si>
    <t>n. 3 frigorifero combinato + congelatore Dipartimento servizi DELIBERA 1386/2020</t>
  </si>
  <si>
    <t>n. 2 Monitor defibrillatore con pacing e PA invasiva con etCO2 Dipartimento toraco-vascolare DELIBERA 1386/2020</t>
  </si>
  <si>
    <t>n. 2 videobroncoscopio Dipartimento toraco-vascolare DELIBERA 1386/2020</t>
  </si>
  <si>
    <t>n. 8 Monitor UTIC multiparametrici completi di moduli IBP + centrale di monitoraggio Dipartimento toraco-vascolare DELIBERA 1386/2020</t>
  </si>
  <si>
    <t>Arredi e attrezzature sanitarie per "Moduli di Terapia Intensiva - Realizzazione 20 Letti T.I."</t>
  </si>
  <si>
    <t>Arredi e attrezzature sanitarie per "Riassetto area ingresso con ampliamento mediante prefabbricati"</t>
  </si>
  <si>
    <t xml:space="preserve">Fornitura di n. 1 large display" da Siemens Healthcare s.r.l. - Quota parte € 8562 di € 70.487,94 </t>
  </si>
  <si>
    <t>Somma a disposizione dipartimento emergenza urgenza</t>
  </si>
  <si>
    <t>Attrezzature e apparecchiature AMBITO duplicazione percorsi COVID (Delibera programmazione n. 890 del 09.07.2020)</t>
  </si>
  <si>
    <t>Attrezzature e apparecchiature Sanitarie AMBITO Innovazione (Delibera programmazione n. 890 del 09.07.2020)</t>
  </si>
  <si>
    <t>Attrezzature e apparecchiature - AMBITO sicurezza (Delibera programmazione n. 890 del 09.07.2020)</t>
  </si>
  <si>
    <t>N. 2  Monitor parametrici per emergenza COVID - Delibera n. 133 del 04.02.2021</t>
  </si>
  <si>
    <t>Arredi e Attrezzature Sanitarie per centrale di sterilizzazione P.O. Monza</t>
  </si>
  <si>
    <t>Affidamento del servizio di assistenza tecnica e manutenzione full risk del sistema di calcolo, contouring e pianificazione trattamenti presso la S.C. Radioterapia dell’ASST di Monza</t>
  </si>
  <si>
    <t>Affidamento servizio di  manutenzione ordinaria, straorsinaria ed evolutiva del sistema Cromowin per S.C. genetica medica</t>
  </si>
  <si>
    <t>Modulo per refertazione e gestione EcoCardio</t>
  </si>
  <si>
    <t>Estensione PACS per Nefrologia</t>
  </si>
  <si>
    <t>Manutenzione full risk gamma camere Medicina nucleare</t>
  </si>
  <si>
    <t>09314290967 - 2021 - 00087</t>
  </si>
  <si>
    <t>09314290967 - 2021 - 00088</t>
  </si>
  <si>
    <t>09314290967 - 2021 - 00089</t>
  </si>
  <si>
    <t>09314290967 - 2021 - 00090</t>
  </si>
  <si>
    <t>09314290967 - 2021 - 00091</t>
  </si>
  <si>
    <t>09314290967 - 2021 - 00092</t>
  </si>
  <si>
    <t>09314290967 - 2021 - 00093</t>
  </si>
  <si>
    <t>09314290967 - 2021 - 00094</t>
  </si>
  <si>
    <t>09314290967 - 2021 - 00095</t>
  </si>
  <si>
    <t>09314290967 - 2021 - 00096</t>
  </si>
  <si>
    <t>09314290967 - 2021 - 00097</t>
  </si>
  <si>
    <t>09314290967 - 2021 - 00098</t>
  </si>
  <si>
    <t>09314290967 - 2021 - 00099</t>
  </si>
  <si>
    <t>09314290967 - 2021 - 00100</t>
  </si>
  <si>
    <t>09314290967 - 2021 - 00102</t>
  </si>
  <si>
    <t>09314290967 - 2021 - 00103</t>
  </si>
  <si>
    <t>09314290967 - 2021 - 00104</t>
  </si>
  <si>
    <t>09314290967 - 2021 - 00105</t>
  </si>
  <si>
    <t>09314290967 - 2021 - 00106</t>
  </si>
  <si>
    <t>09314290967 - 2021 - 00107</t>
  </si>
  <si>
    <t>09314290967 - 2021 - 00108</t>
  </si>
  <si>
    <t>09314290967 - 2021 - 00109</t>
  </si>
  <si>
    <t>09314290967 - 2021 - 00110</t>
  </si>
  <si>
    <t>09314290967 - 2021 - 00111</t>
  </si>
  <si>
    <t>09314290967 - 2021 - 00112</t>
  </si>
  <si>
    <t>09314290967 - 2021 - 00113</t>
  </si>
  <si>
    <t>09314290967 - 2021 - 00114</t>
  </si>
  <si>
    <t>09314290967 - 2021 - 00115</t>
  </si>
  <si>
    <t>09314290967 - 2021 - 00116</t>
  </si>
  <si>
    <t>09314290967 - 2021 - 00117</t>
  </si>
  <si>
    <t>09314290967 - 2021 - 00118</t>
  </si>
  <si>
    <t>09314290967 - 2021 - 00119</t>
  </si>
  <si>
    <t>09314290967 - 2021 - 00120</t>
  </si>
  <si>
    <t>09314290967 - 2021 - 00121</t>
  </si>
  <si>
    <t>09314290967 - 2021 - 00122</t>
  </si>
  <si>
    <t>09314290967 - 2021 - 00123</t>
  </si>
  <si>
    <t>09314290967 - 2021 - 00124</t>
  </si>
  <si>
    <t>09314290967 - 2021 - 00125</t>
  </si>
  <si>
    <t>09314290967 - 2021 - 00126</t>
  </si>
  <si>
    <t>09314290967 - 2021 - 00127</t>
  </si>
  <si>
    <t>09314290967 - 2021 - 00128</t>
  </si>
  <si>
    <t>09314290967 - 2021 - 00129</t>
  </si>
  <si>
    <t>09314290967 - 2021 - 00130</t>
  </si>
  <si>
    <t>09314290967 - 2021 - 00131</t>
  </si>
  <si>
    <t>09314290967 - 2021 - 00132</t>
  </si>
  <si>
    <t>09314290967 - 2021 - 00133</t>
  </si>
  <si>
    <t>09314290967 - 2021 - 00134</t>
  </si>
  <si>
    <t>09314290967 - 2021 - 00135</t>
  </si>
  <si>
    <t>09314290967 - 2021 - 00136</t>
  </si>
  <si>
    <t>09314290967 - 2021 - 00137</t>
  </si>
  <si>
    <t>09314290967 - 2021 - 00138</t>
  </si>
  <si>
    <t>09314290967 - 2021 - 00139</t>
  </si>
  <si>
    <t>09314290967 - 2021 - 00140</t>
  </si>
  <si>
    <t>09314290967 - 2021 - 00141</t>
  </si>
  <si>
    <t>09314290967 - 2021 - 00142</t>
  </si>
  <si>
    <t>09314290967 - 2021 - 00143</t>
  </si>
  <si>
    <t>09314290967 - 2021 - 00144</t>
  </si>
  <si>
    <t>09314290967 - 2021 - 00145</t>
  </si>
  <si>
    <t>09314290967 - 2021 - 00146</t>
  </si>
  <si>
    <t>09314290967 - 2021 - 00147</t>
  </si>
  <si>
    <t>09314290967 - 2021 - 00148</t>
  </si>
  <si>
    <t>09314290967 - 2021 - 00149</t>
  </si>
  <si>
    <t>09314290967 - 2021 - 00150</t>
  </si>
  <si>
    <t>09314290967 - 2021 - 00151</t>
  </si>
  <si>
    <t>09314290967 - 2021 - 00152</t>
  </si>
  <si>
    <t>09314290967 - 2021 - 00153</t>
  </si>
  <si>
    <t>09314290967 - 2021 - 00154</t>
  </si>
  <si>
    <t>09314290967 - 2021 - 00155</t>
  </si>
  <si>
    <t>09314290967 - 2021 - 00156</t>
  </si>
  <si>
    <t>09314290967 - 2021 - 00157</t>
  </si>
  <si>
    <t>09314290967 - 2021 - 00158</t>
  </si>
  <si>
    <t>09314290967 - 2021 - 00159</t>
  </si>
  <si>
    <t>09314290967 - 2021 - 00160</t>
  </si>
  <si>
    <t>09314290967 - 2021 - 00161</t>
  </si>
  <si>
    <t>09314290967 - 2021 - 00162</t>
  </si>
  <si>
    <t>09314290967 - 2021 - 00163</t>
  </si>
  <si>
    <t>09314290967 - 2021 - 00164</t>
  </si>
  <si>
    <t>09314290967 - 2021 - 00165</t>
  </si>
  <si>
    <t>09314290967 - 2021 - 00166</t>
  </si>
  <si>
    <t>09314290967 - 2021 - 00167</t>
  </si>
  <si>
    <t>09314290967 - 2021 - 00168</t>
  </si>
  <si>
    <t>09314290967 - 2021 - 00169</t>
  </si>
  <si>
    <t>09314290967 - 2021 - 00170</t>
  </si>
  <si>
    <t>09314290967 - 2021 - 00171</t>
  </si>
  <si>
    <t xml:space="preserve">D.G.R. n. X/1521/2014 - Allegato B) </t>
  </si>
  <si>
    <t>D.G.R. n. X/2111/2014</t>
  </si>
  <si>
    <t xml:space="preserve">D.G.R. n. X/5135/2016 </t>
  </si>
  <si>
    <t>D.G.R. n. X/7150 del 04.10.2017
D.G.R. n. X/7767 del 17.01.2018
Decreto D.G.W. N. 2099 del 19.02.2018</t>
  </si>
  <si>
    <t>D.G.R. XI/2468 del 18.11.2019 Allegato 4  
Decreto D.G.W. N. 17674 del 04.12.2019 Allegato A (PAGOPA)</t>
  </si>
  <si>
    <t>09314290967 - 2020 - 00116</t>
  </si>
  <si>
    <t>Acquisto arredi Nuovo avancorpo</t>
  </si>
  <si>
    <t>Arredi Centrale di sterilizzazione</t>
  </si>
  <si>
    <t>Sostituzione Mobili e Arredi dismessi presso reparti diversi. Libri attività istituzionale.</t>
  </si>
  <si>
    <t>Arredi e attrezzature vari</t>
  </si>
  <si>
    <t>Arredi attrezzature reparti vari</t>
  </si>
  <si>
    <t>Forniture arredi ed attrezzature varie per l’allestimento del punto HOTSPOT per la gestione emergenza COVID - Delibera n. 1825 del 10.12.2020</t>
  </si>
  <si>
    <t>Forniture arredi ed attrezzature varie per allestimento OSPEDALE DA CAMPO per la gestione emergenza COVID - Delibera n. 11 del 07.01.2021</t>
  </si>
  <si>
    <t>09314290967-2019-00033</t>
  </si>
  <si>
    <t>09314290967-2019-00034</t>
  </si>
  <si>
    <t>D.G.R. n. X/7539/2017</t>
  </si>
  <si>
    <t>D.G.R. n. X/821/2013</t>
  </si>
  <si>
    <t>Donazioni da Privati per emergenza Covid-19 destinate ad Investimenti</t>
  </si>
  <si>
    <t>D.G.R. n. X/4189/2015 - 2</t>
  </si>
  <si>
    <t>D.G.R. n. XI/24 del 16.04.2018
D.G.R. n. XI/770 del 12.11.2018 (Allegato 1)
Decreto D.G.W. N. 17098 del 22.11.2018</t>
  </si>
  <si>
    <t>D.G.R. n. XI/24 del 16.04.2018
D.G.R. n. XI/770 del 12.11.2018 (Allegato 2 - Progr. 42)
Decreto D.G.W. N. 17098 del 22.11.2018</t>
  </si>
  <si>
    <t>D.G.R. n. XI/24 del 16.04.2018
D.G.R. n. XI/770 del 12.11.2018 (Allegato 2 - Progr. 43)
Decreto D.G.W. N. 17098 del 22.11.2018</t>
  </si>
  <si>
    <t>D.G.R. X/6548/2017 (Allegato 2) Decreto D.G.W. n. 5828/2017</t>
  </si>
  <si>
    <t>D.G.R. XI/1725 del 10.06.2019
Allegato C - Contributi Indistinti
Decreto D.G.W. N. 8609 del 14.06.2019</t>
  </si>
  <si>
    <t xml:space="preserve">D.G.R. XI/2468 del 18.11.2019 Allegato 1  
Decreto D.G.W. N. 16756 del 21.11.2019 (Accell. Lineare) </t>
  </si>
  <si>
    <t xml:space="preserve">D.G.R. XI/2468 del 18.11.2019 Allegato 3
Decreto D.G.W. N. 16755 del 21.11.2019 (Apparecc. Bassa Media Tecn.) </t>
  </si>
  <si>
    <t>D.G.R. XI/2903 del 02/03/2020 (Indistinti)
Decreto D.G.W. n. 2941 del 05/03/2020</t>
  </si>
  <si>
    <t>D.G.R. XI/3479/2020 - Allegato 3 (Apparecchiature)
Decreto Assegnazione D.G.W. 10853/2020</t>
  </si>
  <si>
    <t xml:space="preserve">D.L. n. 34/2020 Piano Riordino R.O. (convertito in. L. 77/2020)
D.G.R. XI/3479/2020 - Allegato 5A (Mod. T.I. 20 P.L.) </t>
  </si>
  <si>
    <t>D.L. n. 34/2020 Piano Riordino R.O. (convertito in. L. 77/2020)
D.G.R. XI/3479/2020 - Allegato 5C (P.S. Monza)</t>
  </si>
  <si>
    <t>Delibera n. 1191 del 26.06.2018 - Fondi destinati ad investimento provenienti da "Fondi Divisionali"</t>
  </si>
  <si>
    <t>Fondi destinati ad investimento provenienti da "Sperimentazioni Cliniche"</t>
  </si>
  <si>
    <t>D.G.R. n. X/1521/2014 - Allegato A)</t>
  </si>
  <si>
    <t>09314290967 - 2021 - 00040</t>
  </si>
  <si>
    <t>09314290967 - 2021 - 00001</t>
  </si>
  <si>
    <t>09314290967 - 2021 - 00003</t>
  </si>
  <si>
    <t>09314290967 - 2021 - 00002</t>
  </si>
  <si>
    <t>09314290967 - 2021 - 00004</t>
  </si>
  <si>
    <t>09314290967 - 2021 - 00005</t>
  </si>
  <si>
    <t>09314290967 - 2021 - 00006</t>
  </si>
  <si>
    <t>09314290967 - 2021 - 00007</t>
  </si>
  <si>
    <t>09314290967 - 2021 - 00008</t>
  </si>
  <si>
    <t>09314290967 - 2021 - 00009</t>
  </si>
  <si>
    <t>09314290967 - 2021 - 00010</t>
  </si>
  <si>
    <t>09314290967 - 2021 - 00011</t>
  </si>
  <si>
    <t>09314290967 - 2021 - 00012</t>
  </si>
  <si>
    <t>09314290967 - 2021 - 00013</t>
  </si>
  <si>
    <t>09314290967 - 2021 - 00014</t>
  </si>
  <si>
    <t>09314290967 - 2021 - 00015</t>
  </si>
  <si>
    <t>09314290967 - 2021 - 00016</t>
  </si>
  <si>
    <t>09314290967 - 2021 - 00017</t>
  </si>
  <si>
    <t>09314290967 - 2021 - 00018</t>
  </si>
  <si>
    <t>09314290967 - 2021 - 00019</t>
  </si>
  <si>
    <t>09314290967 - 2021 - 00020</t>
  </si>
  <si>
    <t>09314290967 - 2021 - 00021</t>
  </si>
  <si>
    <t>09314290967 - 2021 - 00022</t>
  </si>
  <si>
    <t>09314290967 - 2021 - 00023</t>
  </si>
  <si>
    <t>09314290967 - 2021 - 00024</t>
  </si>
  <si>
    <t>09314290967 - 2021 - 00025</t>
  </si>
  <si>
    <t>09314290967 - 2021 - 00026</t>
  </si>
  <si>
    <t>09314290967 - 2021 - 00027</t>
  </si>
  <si>
    <t>09314290967 - 2021 - 00028</t>
  </si>
  <si>
    <t>09314290967 - 2021 - 00029</t>
  </si>
  <si>
    <t>09314290967 - 2021 - 00030</t>
  </si>
  <si>
    <t>09314290967 - 2021 - 00031</t>
  </si>
  <si>
    <t>09314290967 - 2021 - 00032</t>
  </si>
  <si>
    <t>09314290967 - 2021 - 00033</t>
  </si>
  <si>
    <t>09314290967 - 2021 - 00034</t>
  </si>
  <si>
    <t>09314290967 - 2021 - 00035</t>
  </si>
  <si>
    <t>09314290967 - 2021 - 00036</t>
  </si>
  <si>
    <t>09314290967 - 2021 - 00037</t>
  </si>
  <si>
    <t>09314290967 - 2021 - 00038</t>
  </si>
  <si>
    <t>09314290967 - 2021 - 00039</t>
  </si>
  <si>
    <t>09314290967 - 2021 - 00041</t>
  </si>
  <si>
    <t>09314290967 - 2021 - 00042</t>
  </si>
  <si>
    <t>09314290967 - 2021 - 00043</t>
  </si>
  <si>
    <t>09314290967 - 2021 - 00044</t>
  </si>
  <si>
    <t>09314290967 - 2021 - 00045</t>
  </si>
  <si>
    <t>09314290967 - 2021 - 00046</t>
  </si>
  <si>
    <t>09314290967 - 2021 - 00047</t>
  </si>
  <si>
    <t>09314290967 - 2021 - 00048</t>
  </si>
  <si>
    <t>09314290967 - 2021 - 00049</t>
  </si>
  <si>
    <t>09314290967 - 2021 - 00050</t>
  </si>
  <si>
    <t>09314290967 - 2021 - 00051</t>
  </si>
  <si>
    <t>09314290967 - 2021 - 00052</t>
  </si>
  <si>
    <t>09314290967 - 2021 - 00053</t>
  </si>
  <si>
    <t>09314290967 - 2021 - 00054</t>
  </si>
  <si>
    <t>09314290967 - 2021 - 00055</t>
  </si>
  <si>
    <t>09314290967 - 2021 - 00056</t>
  </si>
  <si>
    <t>09314290967 - 2021 - 00057</t>
  </si>
  <si>
    <t>09314290967 - 2021 - 00058</t>
  </si>
  <si>
    <t>09314290967 - 2021 - 00059</t>
  </si>
  <si>
    <t>09314290967 - 2021 - 00060</t>
  </si>
  <si>
    <t>09314290967 - 2021 - 00061</t>
  </si>
  <si>
    <t>09314290967 - 2021 - 00062</t>
  </si>
  <si>
    <t>09314290967 - 2021 - 00063</t>
  </si>
  <si>
    <t>09314290967 - 2021 - 00064</t>
  </si>
  <si>
    <t>09314290967 - 2021 - 00065</t>
  </si>
  <si>
    <t>09314290967 - 2021 - 00066</t>
  </si>
  <si>
    <t>09314290967 - 2021 - 00067</t>
  </si>
  <si>
    <t>09314290967 - 2021 - 00068</t>
  </si>
  <si>
    <t>09314290967 - 2021 - 00069</t>
  </si>
  <si>
    <t>09314290967 - 2021 - 00070</t>
  </si>
  <si>
    <t>09314290967 - 2021 - 00071</t>
  </si>
  <si>
    <t>09314290967 - 2021 - 00072</t>
  </si>
  <si>
    <t>09314290967 - 2021 - 00073</t>
  </si>
  <si>
    <t>09314290967 - 2021 - 00074</t>
  </si>
  <si>
    <t>09314290967 - 2021 - 00075</t>
  </si>
  <si>
    <t>09314290967 - 2021 - 00076</t>
  </si>
  <si>
    <t>09314290967 - 2021 - 00077</t>
  </si>
  <si>
    <t>09314290967 - 2021 - 00078</t>
  </si>
  <si>
    <t>09314290967 - 2021 - 00079</t>
  </si>
  <si>
    <t>09314290967 - 2021 - 00080</t>
  </si>
  <si>
    <t>09314290967 - 2021 - 00081</t>
  </si>
  <si>
    <t>09314290967 - 2021 - 00082</t>
  </si>
  <si>
    <t>09314290967 - 2021 - 00083</t>
  </si>
  <si>
    <t>09314290967 - 2021 - 00084</t>
  </si>
  <si>
    <t>09314290967 - 2021 - 00085</t>
  </si>
  <si>
    <t>09314290967 - 2021 - 00086</t>
  </si>
  <si>
    <t>TOT. GENERALE</t>
  </si>
  <si>
    <t>TOT. INVESTIMENTI</t>
  </si>
  <si>
    <t xml:space="preserve">TOT. INVESTIMENTI </t>
  </si>
  <si>
    <t>TOTALE GENERALE COMPLESSIVO</t>
  </si>
  <si>
    <t>TOTALE INVESTIMENTI COPMPLESSIVO</t>
  </si>
  <si>
    <t>ALLEGATO  II - SCHEDA B: PROGRAMMA BIENNALE DEGLI ACQUISTI DI FORNITURE E SERVIZI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</si>
</sst>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&quot;€&quot;\ 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0"/>
      <color rgb="FF000000"/>
      <name val="Calibri"/>
      <family val="2"/>
    </font>
    <font>
      <b/>
      <sz val="2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55">
    <xf numFmtId="0" fontId="0" fillId="0" borderId="0" xfId="0"/>
    <xf numFmtId="0" fontId="0" fillId="0" borderId="1" xfId="0" applyBorder="1"/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49" fontId="0" fillId="0" borderId="2" xfId="0" quotePrefix="1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/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Border="1"/>
    <xf numFmtId="164" fontId="7" fillId="0" borderId="0" xfId="0" applyNumberFormat="1" applyFont="1"/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/>
    <xf numFmtId="49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 vertical="center"/>
    </xf>
    <xf numFmtId="49" fontId="0" fillId="0" borderId="1" xfId="0" quotePrefix="1" applyNumberForma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0" fillId="3" borderId="1" xfId="0" quotePrefix="1" applyNumberFormat="1" applyFill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>
      <alignment horizontal="center" vertical="center"/>
    </xf>
    <xf numFmtId="49" fontId="0" fillId="0" borderId="10" xfId="0" quotePrefix="1" applyNumberForma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16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 vertical="center"/>
    </xf>
    <xf numFmtId="49" fontId="0" fillId="4" borderId="1" xfId="0" quotePrefix="1" applyNumberForma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49" fontId="0" fillId="4" borderId="2" xfId="0" quotePrefix="1" applyNumberForma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10" xfId="0" quotePrefix="1" applyNumberFormat="1" applyFill="1" applyBorder="1" applyAlignment="1" applyProtection="1">
      <alignment horizontal="center" vertical="center" wrapText="1"/>
      <protection locked="0"/>
    </xf>
    <xf numFmtId="49" fontId="5" fillId="4" borderId="2" xfId="0" applyNumberFormat="1" applyFont="1" applyFill="1" applyBorder="1" applyAlignment="1" applyProtection="1">
      <alignment horizontal="center" wrapText="1"/>
      <protection locked="0"/>
    </xf>
    <xf numFmtId="49" fontId="5" fillId="4" borderId="2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1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8" xfId="0" applyNumberFormat="1" applyFont="1" applyFill="1" applyBorder="1" applyAlignment="1" applyProtection="1">
      <alignment vertical="center" wrapText="1"/>
      <protection locked="0"/>
    </xf>
    <xf numFmtId="164" fontId="5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20" xfId="0" applyNumberFormat="1" applyFill="1" applyBorder="1" applyAlignment="1">
      <alignment horizontal="center" vertical="center"/>
    </xf>
    <xf numFmtId="164" fontId="3" fillId="0" borderId="3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0" xfId="0" applyNumberFormat="1" applyFont="1" applyFill="1" applyBorder="1" applyAlignment="1">
      <alignment horizontal="center" vertical="center"/>
    </xf>
    <xf numFmtId="49" fontId="0" fillId="0" borderId="18" xfId="0" quotePrefix="1" applyNumberFormat="1" applyFill="1" applyBorder="1" applyAlignment="1" applyProtection="1">
      <alignment horizontal="center" vertical="center" wrapText="1"/>
      <protection locked="0"/>
    </xf>
    <xf numFmtId="164" fontId="5" fillId="0" borderId="3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4" xfId="0" applyNumberFormat="1" applyFont="1" applyFill="1" applyBorder="1" applyAlignment="1" applyProtection="1">
      <alignment vertical="center" wrapText="1"/>
      <protection locked="0"/>
    </xf>
    <xf numFmtId="164" fontId="5" fillId="4" borderId="34" xfId="0" applyNumberFormat="1" applyFont="1" applyFill="1" applyBorder="1" applyAlignment="1" applyProtection="1">
      <alignment vertical="center" wrapText="1"/>
      <protection locked="0"/>
    </xf>
    <xf numFmtId="164" fontId="0" fillId="0" borderId="20" xfId="1" applyFont="1" applyBorder="1" applyAlignment="1">
      <alignment horizontal="center" vertical="center"/>
    </xf>
    <xf numFmtId="164" fontId="0" fillId="0" borderId="33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 applyProtection="1">
      <alignment vertical="center" wrapText="1"/>
      <protection locked="0"/>
    </xf>
    <xf numFmtId="164" fontId="5" fillId="0" borderId="2" xfId="0" applyNumberFormat="1" applyFont="1" applyFill="1" applyBorder="1" applyAlignment="1" applyProtection="1">
      <alignment vertical="center" wrapText="1"/>
      <protection locked="0"/>
    </xf>
    <xf numFmtId="164" fontId="5" fillId="0" borderId="1" xfId="0" applyNumberFormat="1" applyFont="1" applyFill="1" applyBorder="1" applyAlignment="1" applyProtection="1">
      <alignment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Fill="1" applyBorder="1" applyAlignment="1" applyProtection="1">
      <alignment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>
      <alignment horizontal="center" vertical="center"/>
    </xf>
    <xf numFmtId="49" fontId="12" fillId="4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164" fontId="5" fillId="4" borderId="1" xfId="0" applyNumberFormat="1" applyFont="1" applyFill="1" applyBorder="1" applyAlignment="1" applyProtection="1">
      <alignment vertical="center" wrapText="1"/>
      <protection locked="0"/>
    </xf>
    <xf numFmtId="0" fontId="0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7" xfId="0" applyFill="1" applyBorder="1" applyAlignment="1">
      <alignment horizontal="center" vertical="center"/>
    </xf>
    <xf numFmtId="1" fontId="5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quotePrefix="1" applyNumberForma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>
      <alignment horizontal="center" vertical="center"/>
    </xf>
    <xf numFmtId="49" fontId="5" fillId="3" borderId="27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8" xfId="0" quotePrefix="1" applyNumberFormat="1" applyFill="1" applyBorder="1" applyAlignment="1" applyProtection="1">
      <alignment horizontal="center" vertical="center" wrapText="1"/>
      <protection locked="0"/>
    </xf>
    <xf numFmtId="0" fontId="0" fillId="3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49" fontId="5" fillId="3" borderId="1" xfId="0" quotePrefix="1" applyNumberFormat="1" applyFont="1" applyFill="1" applyBorder="1" applyAlignment="1" applyProtection="1">
      <alignment horizontal="center" wrapText="1"/>
      <protection locked="0"/>
    </xf>
    <xf numFmtId="49" fontId="5" fillId="4" borderId="35" xfId="0" applyNumberFormat="1" applyFont="1" applyFill="1" applyBorder="1" applyAlignment="1" applyProtection="1">
      <alignment wrapText="1"/>
      <protection locked="0"/>
    </xf>
    <xf numFmtId="49" fontId="5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wrapText="1"/>
      <protection locked="0"/>
    </xf>
    <xf numFmtId="49" fontId="5" fillId="4" borderId="1" xfId="0" applyNumberFormat="1" applyFont="1" applyFill="1" applyBorder="1" applyAlignment="1" applyProtection="1">
      <alignment vertical="center" wrapText="1"/>
      <protection locked="0"/>
    </xf>
    <xf numFmtId="0" fontId="0" fillId="4" borderId="1" xfId="0" applyFill="1" applyBorder="1" applyProtection="1">
      <protection locked="0"/>
    </xf>
    <xf numFmtId="1" fontId="5" fillId="4" borderId="15" xfId="0" applyNumberFormat="1" applyFont="1" applyFill="1" applyBorder="1" applyAlignment="1" applyProtection="1">
      <alignment horizontal="center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>
      <alignment horizontal="center" vertical="center"/>
    </xf>
    <xf numFmtId="49" fontId="5" fillId="4" borderId="35" xfId="0" applyNumberFormat="1" applyFont="1" applyFill="1" applyBorder="1" applyAlignment="1" applyProtection="1">
      <alignment horizontal="center" wrapText="1"/>
      <protection locked="0"/>
    </xf>
    <xf numFmtId="49" fontId="5" fillId="4" borderId="35" xfId="0" applyNumberFormat="1" applyFont="1" applyFill="1" applyBorder="1" applyAlignment="1" applyProtection="1">
      <alignment vertical="center" wrapText="1"/>
      <protection locked="0"/>
    </xf>
    <xf numFmtId="49" fontId="5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5" xfId="0" applyFill="1" applyBorder="1" applyProtection="1">
      <protection locked="0"/>
    </xf>
    <xf numFmtId="0" fontId="6" fillId="4" borderId="35" xfId="0" applyFont="1" applyFill="1" applyBorder="1" applyAlignment="1">
      <alignment horizontal="center" vertical="center"/>
    </xf>
    <xf numFmtId="1" fontId="5" fillId="4" borderId="29" xfId="0" applyNumberFormat="1" applyFont="1" applyFill="1" applyBorder="1" applyAlignment="1" applyProtection="1">
      <alignment horizontal="center" wrapText="1"/>
      <protection locked="0"/>
    </xf>
    <xf numFmtId="0" fontId="6" fillId="3" borderId="0" xfId="0" applyFont="1" applyFill="1"/>
    <xf numFmtId="164" fontId="0" fillId="4" borderId="35" xfId="0" applyNumberFormat="1" applyFill="1" applyBorder="1" applyAlignment="1">
      <alignment horizontal="center" vertical="center"/>
    </xf>
    <xf numFmtId="49" fontId="0" fillId="4" borderId="35" xfId="0" quotePrefix="1" applyNumberForma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 applyProtection="1">
      <alignment vertical="center" wrapText="1"/>
      <protection locked="0"/>
    </xf>
    <xf numFmtId="49" fontId="5" fillId="4" borderId="39" xfId="0" applyNumberFormat="1" applyFont="1" applyFill="1" applyBorder="1" applyAlignment="1" applyProtection="1">
      <alignment wrapText="1"/>
      <protection locked="0"/>
    </xf>
    <xf numFmtId="1" fontId="5" fillId="4" borderId="13" xfId="0" applyNumberFormat="1" applyFont="1" applyFill="1" applyBorder="1" applyAlignment="1" applyProtection="1">
      <alignment horizontal="center" wrapText="1"/>
      <protection locked="0"/>
    </xf>
    <xf numFmtId="164" fontId="0" fillId="0" borderId="0" xfId="0" applyNumberFormat="1" applyAlignment="1">
      <alignment vertical="center"/>
    </xf>
    <xf numFmtId="164" fontId="0" fillId="0" borderId="22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49" fontId="0" fillId="0" borderId="27" xfId="0" quotePrefix="1" applyNumberFormat="1" applyFill="1" applyBorder="1" applyAlignment="1" applyProtection="1">
      <alignment horizontal="center" vertical="center" wrapText="1"/>
      <protection locked="0"/>
    </xf>
    <xf numFmtId="164" fontId="3" fillId="3" borderId="41" xfId="0" applyNumberFormat="1" applyFont="1" applyFill="1" applyBorder="1" applyAlignment="1" applyProtection="1">
      <alignment vertical="center" wrapText="1"/>
      <protection locked="0"/>
    </xf>
    <xf numFmtId="49" fontId="0" fillId="0" borderId="30" xfId="0" quotePrefix="1" applyNumberFormat="1" applyFill="1" applyBorder="1" applyAlignment="1" applyProtection="1">
      <alignment horizontal="center" vertical="center" wrapText="1"/>
      <protection locked="0"/>
    </xf>
    <xf numFmtId="0" fontId="0" fillId="4" borderId="35" xfId="0" applyFill="1" applyBorder="1" applyAlignment="1">
      <alignment horizontal="center" vertical="center"/>
    </xf>
    <xf numFmtId="1" fontId="5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5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right"/>
    </xf>
    <xf numFmtId="164" fontId="3" fillId="0" borderId="30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6" xfId="0" applyNumberFormat="1" applyFont="1" applyFill="1" applyBorder="1" applyAlignment="1">
      <alignment horizontal="center" vertical="center"/>
    </xf>
    <xf numFmtId="164" fontId="1" fillId="3" borderId="40" xfId="0" applyNumberFormat="1" applyFont="1" applyFill="1" applyBorder="1" applyAlignment="1">
      <alignment horizontal="center" vertical="center"/>
    </xf>
    <xf numFmtId="164" fontId="1" fillId="3" borderId="44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 applyProtection="1">
      <alignment vertical="center" wrapText="1"/>
      <protection locked="0"/>
    </xf>
    <xf numFmtId="164" fontId="0" fillId="4" borderId="22" xfId="0" applyNumberFormat="1" applyFill="1" applyBorder="1" applyAlignment="1">
      <alignment vertical="center"/>
    </xf>
    <xf numFmtId="164" fontId="0" fillId="4" borderId="23" xfId="0" applyNumberFormat="1" applyFill="1" applyBorder="1" applyAlignment="1">
      <alignment vertical="center"/>
    </xf>
    <xf numFmtId="164" fontId="0" fillId="4" borderId="24" xfId="0" applyNumberFormat="1" applyFill="1" applyBorder="1" applyAlignment="1">
      <alignment vertical="center"/>
    </xf>
    <xf numFmtId="164" fontId="1" fillId="4" borderId="36" xfId="0" applyNumberFormat="1" applyFont="1" applyFill="1" applyBorder="1" applyAlignment="1">
      <alignment vertical="center"/>
    </xf>
    <xf numFmtId="0" fontId="4" fillId="0" borderId="3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4" fontId="2" fillId="0" borderId="33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horizontal="center" vertical="center"/>
    </xf>
    <xf numFmtId="4" fontId="4" fillId="0" borderId="28" xfId="0" applyNumberFormat="1" applyFont="1" applyFill="1" applyBorder="1" applyAlignment="1">
      <alignment horizontal="center" vertical="center"/>
    </xf>
    <xf numFmtId="4" fontId="4" fillId="2" borderId="48" xfId="0" applyNumberFormat="1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4" fontId="2" fillId="0" borderId="50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horizontal="center" vertical="center" wrapText="1"/>
    </xf>
    <xf numFmtId="4" fontId="2" fillId="2" borderId="49" xfId="0" applyNumberFormat="1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49" fontId="3" fillId="4" borderId="15" xfId="0" applyNumberFormat="1" applyFont="1" applyFill="1" applyBorder="1" applyAlignment="1" applyProtection="1">
      <alignment horizontal="right" vertical="center" wrapText="1"/>
      <protection locked="0"/>
    </xf>
    <xf numFmtId="49" fontId="3" fillId="4" borderId="25" xfId="0" applyNumberFormat="1" applyFont="1" applyFill="1" applyBorder="1" applyAlignment="1" applyProtection="1">
      <alignment horizontal="right" vertical="center" wrapText="1"/>
      <protection locked="0"/>
    </xf>
    <xf numFmtId="49" fontId="3" fillId="4" borderId="18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25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42" xfId="0" applyNumberFormat="1" applyFont="1" applyFill="1" applyBorder="1" applyAlignment="1" applyProtection="1">
      <alignment horizontal="right" vertical="center" wrapText="1"/>
      <protection locked="0"/>
    </xf>
    <xf numFmtId="49" fontId="3" fillId="3" borderId="22" xfId="0" applyNumberFormat="1" applyFont="1" applyFill="1" applyBorder="1" applyAlignment="1" applyProtection="1">
      <alignment horizontal="right" vertical="center" wrapText="1"/>
      <protection locked="0"/>
    </xf>
    <xf numFmtId="49" fontId="3" fillId="3" borderId="23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9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27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30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49" fontId="9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4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center" vertical="center" wrapText="1"/>
    </xf>
    <xf numFmtId="4" fontId="2" fillId="0" borderId="50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51" xfId="0" applyNumberFormat="1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51" xfId="0" applyNumberFormat="1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4" fontId="2" fillId="0" borderId="49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0" borderId="46" xfId="0" applyNumberFormat="1" applyFont="1" applyFill="1" applyBorder="1" applyAlignment="1">
      <alignment horizontal="center" vertical="center" wrapText="1"/>
    </xf>
    <xf numFmtId="4" fontId="2" fillId="0" borderId="47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64" fontId="1" fillId="0" borderId="16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8"/>
  <sheetViews>
    <sheetView tabSelected="1" topLeftCell="A7" zoomScale="85" zoomScaleNormal="85" zoomScaleSheetLayoutView="82" workbookViewId="0">
      <selection activeCell="A11" sqref="A11"/>
    </sheetView>
  </sheetViews>
  <sheetFormatPr defaultRowHeight="15" x14ac:dyDescent="0.25"/>
  <cols>
    <col min="1" max="1" width="30.28515625" style="8" customWidth="1"/>
    <col min="2" max="2" width="15.7109375" style="8" customWidth="1"/>
    <col min="3" max="3" width="12.140625" customWidth="1"/>
    <col min="4" max="4" width="12" customWidth="1"/>
    <col min="5" max="5" width="11" customWidth="1"/>
    <col min="6" max="7" width="16.140625" customWidth="1"/>
    <col min="9" max="9" width="13.140625" style="8" customWidth="1"/>
    <col min="10" max="10" width="10.85546875" style="8" customWidth="1"/>
    <col min="11" max="11" width="14" style="8" customWidth="1"/>
    <col min="12" max="12" width="39.140625" style="8" customWidth="1"/>
    <col min="14" max="14" width="14" customWidth="1"/>
    <col min="15" max="15" width="14.7109375" customWidth="1"/>
    <col min="16" max="16" width="14.42578125" customWidth="1"/>
    <col min="17" max="17" width="22.140625" style="7" customWidth="1"/>
    <col min="18" max="18" width="22.42578125" style="7" customWidth="1"/>
    <col min="19" max="19" width="21.7109375" style="7" customWidth="1"/>
    <col min="20" max="20" width="22" style="7" customWidth="1"/>
    <col min="21" max="21" width="11.85546875" customWidth="1"/>
    <col min="22" max="22" width="14.85546875" customWidth="1"/>
    <col min="23" max="23" width="17.5703125" customWidth="1"/>
    <col min="24" max="24" width="19.28515625" customWidth="1"/>
    <col min="25" max="25" width="14.28515625" customWidth="1"/>
  </cols>
  <sheetData>
    <row r="1" spans="1:25" x14ac:dyDescent="0.25">
      <c r="A1" s="206" t="s">
        <v>509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</row>
    <row r="2" spans="1:25" x14ac:dyDescent="0.25">
      <c r="A2" s="206" t="s">
        <v>57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</row>
    <row r="3" spans="1:25" x14ac:dyDescent="0.25">
      <c r="A3" s="206" t="s">
        <v>55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</row>
    <row r="4" spans="1:25" ht="15.75" thickBot="1" x14ac:dyDescent="0.3"/>
    <row r="5" spans="1:25" ht="102" customHeight="1" thickBot="1" x14ac:dyDescent="0.3">
      <c r="A5" s="228" t="s">
        <v>30</v>
      </c>
      <c r="B5" s="225" t="s">
        <v>0</v>
      </c>
      <c r="C5" s="189" t="s">
        <v>1</v>
      </c>
      <c r="D5" s="203" t="s">
        <v>2</v>
      </c>
      <c r="E5" s="197" t="s">
        <v>31</v>
      </c>
      <c r="F5" s="197" t="s">
        <v>23</v>
      </c>
      <c r="G5" s="197" t="s">
        <v>144</v>
      </c>
      <c r="H5" s="197" t="s">
        <v>32</v>
      </c>
      <c r="I5" s="189" t="s">
        <v>3</v>
      </c>
      <c r="J5" s="173" t="s">
        <v>4</v>
      </c>
      <c r="K5" s="211" t="s">
        <v>33</v>
      </c>
      <c r="L5" s="156" t="s">
        <v>5</v>
      </c>
      <c r="M5" s="200" t="s">
        <v>34</v>
      </c>
      <c r="N5" s="197" t="s">
        <v>35</v>
      </c>
      <c r="O5" s="176" t="s">
        <v>6</v>
      </c>
      <c r="P5" s="176" t="s">
        <v>54</v>
      </c>
      <c r="Q5" s="217" t="s">
        <v>53</v>
      </c>
      <c r="R5" s="217"/>
      <c r="S5" s="217"/>
      <c r="T5" s="217"/>
      <c r="U5" s="218"/>
      <c r="V5" s="218"/>
      <c r="W5" s="207" t="s">
        <v>38</v>
      </c>
      <c r="X5" s="208"/>
      <c r="Y5" s="214" t="s">
        <v>39</v>
      </c>
    </row>
    <row r="6" spans="1:25" ht="33" customHeight="1" x14ac:dyDescent="0.25">
      <c r="A6" s="229"/>
      <c r="B6" s="226"/>
      <c r="C6" s="190"/>
      <c r="D6" s="204"/>
      <c r="E6" s="198"/>
      <c r="F6" s="198"/>
      <c r="G6" s="198"/>
      <c r="H6" s="198"/>
      <c r="I6" s="190"/>
      <c r="J6" s="174"/>
      <c r="K6" s="212"/>
      <c r="L6" s="157"/>
      <c r="M6" s="201"/>
      <c r="N6" s="198"/>
      <c r="O6" s="177"/>
      <c r="P6" s="223"/>
      <c r="Q6" s="221" t="s">
        <v>191</v>
      </c>
      <c r="R6" s="221" t="s">
        <v>192</v>
      </c>
      <c r="S6" s="200" t="s">
        <v>7</v>
      </c>
      <c r="T6" s="219" t="s">
        <v>36</v>
      </c>
      <c r="U6" s="201" t="s">
        <v>37</v>
      </c>
      <c r="V6" s="198"/>
      <c r="W6" s="209"/>
      <c r="X6" s="210"/>
      <c r="Y6" s="215"/>
    </row>
    <row r="7" spans="1:25" ht="39" customHeight="1" thickBot="1" x14ac:dyDescent="0.3">
      <c r="A7" s="229"/>
      <c r="B7" s="227"/>
      <c r="C7" s="191"/>
      <c r="D7" s="205"/>
      <c r="E7" s="199"/>
      <c r="F7" s="199"/>
      <c r="G7" s="199"/>
      <c r="H7" s="199"/>
      <c r="I7" s="191"/>
      <c r="J7" s="175"/>
      <c r="K7" s="213"/>
      <c r="L7" s="158"/>
      <c r="M7" s="202"/>
      <c r="N7" s="199"/>
      <c r="O7" s="178"/>
      <c r="P7" s="224"/>
      <c r="Q7" s="222"/>
      <c r="R7" s="222"/>
      <c r="S7" s="202"/>
      <c r="T7" s="220"/>
      <c r="U7" s="154" t="s">
        <v>28</v>
      </c>
      <c r="V7" s="155" t="s">
        <v>29</v>
      </c>
      <c r="W7" s="155" t="s">
        <v>26</v>
      </c>
      <c r="X7" s="155" t="s">
        <v>27</v>
      </c>
      <c r="Y7" s="216"/>
    </row>
    <row r="8" spans="1:25" ht="26.25" thickBot="1" x14ac:dyDescent="0.3">
      <c r="A8" s="84" t="s">
        <v>8</v>
      </c>
      <c r="B8" s="143" t="s">
        <v>8</v>
      </c>
      <c r="C8" s="143" t="s">
        <v>9</v>
      </c>
      <c r="D8" s="143" t="s">
        <v>9</v>
      </c>
      <c r="E8" s="143" t="s">
        <v>8</v>
      </c>
      <c r="F8" s="143" t="s">
        <v>10</v>
      </c>
      <c r="G8" s="143" t="s">
        <v>8</v>
      </c>
      <c r="H8" s="143" t="s">
        <v>10</v>
      </c>
      <c r="I8" s="144" t="s">
        <v>11</v>
      </c>
      <c r="J8" s="145" t="s">
        <v>12</v>
      </c>
      <c r="K8" s="146" t="s">
        <v>13</v>
      </c>
      <c r="L8" s="147" t="s">
        <v>14</v>
      </c>
      <c r="M8" s="148" t="s">
        <v>52</v>
      </c>
      <c r="N8" s="143" t="s">
        <v>14</v>
      </c>
      <c r="O8" s="143" t="s">
        <v>15</v>
      </c>
      <c r="P8" s="146" t="s">
        <v>10</v>
      </c>
      <c r="Q8" s="149" t="s">
        <v>16</v>
      </c>
      <c r="R8" s="150" t="s">
        <v>16</v>
      </c>
      <c r="S8" s="151" t="s">
        <v>16</v>
      </c>
      <c r="T8" s="152" t="s">
        <v>17</v>
      </c>
      <c r="U8" s="151" t="s">
        <v>16</v>
      </c>
      <c r="V8" s="143" t="s">
        <v>14</v>
      </c>
      <c r="W8" s="143" t="s">
        <v>8</v>
      </c>
      <c r="X8" s="143" t="s">
        <v>14</v>
      </c>
      <c r="Y8" s="153" t="s">
        <v>25</v>
      </c>
    </row>
    <row r="9" spans="1:25" ht="26.25" customHeight="1" thickBot="1" x14ac:dyDescent="0.3">
      <c r="A9" s="192" t="s">
        <v>103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4"/>
    </row>
    <row r="10" spans="1:25" s="5" customFormat="1" x14ac:dyDescent="0.2">
      <c r="A10" s="2" t="s">
        <v>421</v>
      </c>
      <c r="B10" s="3" t="s">
        <v>18</v>
      </c>
      <c r="C10" s="85">
        <v>2021</v>
      </c>
      <c r="D10" s="86">
        <v>2021</v>
      </c>
      <c r="E10" s="6" t="s">
        <v>83</v>
      </c>
      <c r="F10" s="2" t="s">
        <v>79</v>
      </c>
      <c r="G10" s="6" t="s">
        <v>83</v>
      </c>
      <c r="H10" s="2" t="s">
        <v>79</v>
      </c>
      <c r="I10" s="2" t="s">
        <v>20</v>
      </c>
      <c r="J10" s="3" t="s">
        <v>80</v>
      </c>
      <c r="K10" s="4"/>
      <c r="L10" s="15" t="s">
        <v>59</v>
      </c>
      <c r="M10" s="2" t="s">
        <v>21</v>
      </c>
      <c r="N10" s="4" t="s">
        <v>81</v>
      </c>
      <c r="O10" s="4"/>
      <c r="P10" s="49" t="s">
        <v>58</v>
      </c>
      <c r="Q10" s="58">
        <v>45000</v>
      </c>
      <c r="R10" s="55">
        <v>45000</v>
      </c>
      <c r="S10" s="72">
        <v>0</v>
      </c>
      <c r="T10" s="62">
        <f>Q10+R10+S10</f>
        <v>90000</v>
      </c>
      <c r="U10" s="32" t="s">
        <v>83</v>
      </c>
      <c r="V10" s="6" t="s">
        <v>83</v>
      </c>
      <c r="W10" s="6" t="s">
        <v>83</v>
      </c>
      <c r="X10" s="6" t="s">
        <v>83</v>
      </c>
      <c r="Y10" s="6" t="s">
        <v>83</v>
      </c>
    </row>
    <row r="11" spans="1:25" s="5" customFormat="1" x14ac:dyDescent="0.2">
      <c r="A11" s="2" t="s">
        <v>146</v>
      </c>
      <c r="B11" s="3" t="s">
        <v>18</v>
      </c>
      <c r="C11" s="85">
        <v>2021</v>
      </c>
      <c r="D11" s="86">
        <v>2021</v>
      </c>
      <c r="E11" s="6" t="s">
        <v>83</v>
      </c>
      <c r="F11" s="2" t="s">
        <v>79</v>
      </c>
      <c r="G11" s="6" t="s">
        <v>83</v>
      </c>
      <c r="H11" s="2" t="s">
        <v>79</v>
      </c>
      <c r="I11" s="2" t="s">
        <v>20</v>
      </c>
      <c r="J11" s="3" t="s">
        <v>80</v>
      </c>
      <c r="K11" s="4"/>
      <c r="L11" s="15" t="s">
        <v>175</v>
      </c>
      <c r="M11" s="2" t="s">
        <v>21</v>
      </c>
      <c r="N11" s="4" t="s">
        <v>81</v>
      </c>
      <c r="O11" s="4"/>
      <c r="P11" s="49" t="s">
        <v>58</v>
      </c>
      <c r="Q11" s="58">
        <v>37000</v>
      </c>
      <c r="R11" s="55">
        <v>37000</v>
      </c>
      <c r="S11" s="70">
        <v>142251</v>
      </c>
      <c r="T11" s="62">
        <f t="shared" ref="T11:T31" si="0">Q11+R11+S11</f>
        <v>216251</v>
      </c>
      <c r="U11" s="32" t="s">
        <v>83</v>
      </c>
      <c r="V11" s="6" t="s">
        <v>83</v>
      </c>
      <c r="W11" s="6" t="s">
        <v>83</v>
      </c>
      <c r="X11" s="6" t="s">
        <v>83</v>
      </c>
      <c r="Y11" s="6" t="s">
        <v>83</v>
      </c>
    </row>
    <row r="12" spans="1:25" s="5" customFormat="1" ht="25.5" x14ac:dyDescent="0.2">
      <c r="A12" s="2" t="s">
        <v>147</v>
      </c>
      <c r="B12" s="3" t="s">
        <v>18</v>
      </c>
      <c r="C12" s="85">
        <v>2021</v>
      </c>
      <c r="D12" s="86">
        <v>2021</v>
      </c>
      <c r="E12" s="6" t="s">
        <v>83</v>
      </c>
      <c r="F12" s="2" t="s">
        <v>79</v>
      </c>
      <c r="G12" s="6" t="s">
        <v>83</v>
      </c>
      <c r="H12" s="2" t="s">
        <v>79</v>
      </c>
      <c r="I12" s="2" t="s">
        <v>20</v>
      </c>
      <c r="J12" s="3" t="s">
        <v>80</v>
      </c>
      <c r="K12" s="4"/>
      <c r="L12" s="15" t="s">
        <v>60</v>
      </c>
      <c r="M12" s="2" t="s">
        <v>21</v>
      </c>
      <c r="N12" s="4" t="s">
        <v>81</v>
      </c>
      <c r="O12" s="4"/>
      <c r="P12" s="50" t="s">
        <v>58</v>
      </c>
      <c r="Q12" s="58">
        <v>0</v>
      </c>
      <c r="R12" s="55">
        <v>15000</v>
      </c>
      <c r="S12" s="71">
        <v>0</v>
      </c>
      <c r="T12" s="62">
        <f t="shared" si="0"/>
        <v>15000</v>
      </c>
      <c r="U12" s="32" t="s">
        <v>83</v>
      </c>
      <c r="V12" s="6" t="s">
        <v>83</v>
      </c>
      <c r="W12" s="6" t="s">
        <v>83</v>
      </c>
      <c r="X12" s="6" t="s">
        <v>83</v>
      </c>
      <c r="Y12" s="6" t="s">
        <v>83</v>
      </c>
    </row>
    <row r="13" spans="1:25" s="5" customFormat="1" ht="25.5" x14ac:dyDescent="0.2">
      <c r="A13" s="2" t="s">
        <v>148</v>
      </c>
      <c r="B13" s="3" t="s">
        <v>18</v>
      </c>
      <c r="C13" s="85">
        <v>2021</v>
      </c>
      <c r="D13" s="86">
        <v>2021</v>
      </c>
      <c r="E13" s="6" t="s">
        <v>83</v>
      </c>
      <c r="F13" s="2" t="s">
        <v>79</v>
      </c>
      <c r="G13" s="6" t="s">
        <v>83</v>
      </c>
      <c r="H13" s="2" t="s">
        <v>79</v>
      </c>
      <c r="I13" s="2" t="s">
        <v>20</v>
      </c>
      <c r="J13" s="3" t="s">
        <v>80</v>
      </c>
      <c r="K13" s="4"/>
      <c r="L13" s="15" t="s">
        <v>61</v>
      </c>
      <c r="M13" s="2" t="s">
        <v>21</v>
      </c>
      <c r="N13" s="4" t="s">
        <v>81</v>
      </c>
      <c r="O13" s="4"/>
      <c r="P13" s="49" t="s">
        <v>58</v>
      </c>
      <c r="Q13" s="58">
        <v>0</v>
      </c>
      <c r="R13" s="55">
        <v>12000</v>
      </c>
      <c r="S13" s="72">
        <v>0</v>
      </c>
      <c r="T13" s="62">
        <f t="shared" si="0"/>
        <v>12000</v>
      </c>
      <c r="U13" s="32" t="s">
        <v>83</v>
      </c>
      <c r="V13" s="6" t="s">
        <v>83</v>
      </c>
      <c r="W13" s="6" t="s">
        <v>83</v>
      </c>
      <c r="X13" s="6" t="s">
        <v>83</v>
      </c>
      <c r="Y13" s="6" t="s">
        <v>83</v>
      </c>
    </row>
    <row r="14" spans="1:25" s="5" customFormat="1" x14ac:dyDescent="0.2">
      <c r="A14" s="2" t="s">
        <v>153</v>
      </c>
      <c r="B14" s="3" t="s">
        <v>18</v>
      </c>
      <c r="C14" s="85">
        <v>2021</v>
      </c>
      <c r="D14" s="86">
        <v>2021</v>
      </c>
      <c r="E14" s="6" t="s">
        <v>83</v>
      </c>
      <c r="F14" s="2" t="s">
        <v>79</v>
      </c>
      <c r="G14" s="6" t="s">
        <v>83</v>
      </c>
      <c r="H14" s="2" t="s">
        <v>79</v>
      </c>
      <c r="I14" s="2" t="s">
        <v>20</v>
      </c>
      <c r="J14" s="3" t="s">
        <v>80</v>
      </c>
      <c r="K14" s="4"/>
      <c r="L14" s="15" t="s">
        <v>62</v>
      </c>
      <c r="M14" s="2" t="s">
        <v>21</v>
      </c>
      <c r="N14" s="4" t="s">
        <v>81</v>
      </c>
      <c r="O14" s="4"/>
      <c r="P14" s="49" t="s">
        <v>58</v>
      </c>
      <c r="Q14" s="58">
        <v>214000</v>
      </c>
      <c r="R14" s="55">
        <v>214000</v>
      </c>
      <c r="S14" s="71">
        <v>115193.62</v>
      </c>
      <c r="T14" s="62">
        <f t="shared" si="0"/>
        <v>543193.62</v>
      </c>
      <c r="U14" s="32" t="s">
        <v>83</v>
      </c>
      <c r="V14" s="6" t="s">
        <v>83</v>
      </c>
      <c r="W14" s="6" t="s">
        <v>83</v>
      </c>
      <c r="X14" s="6" t="s">
        <v>83</v>
      </c>
      <c r="Y14" s="6" t="s">
        <v>83</v>
      </c>
    </row>
    <row r="15" spans="1:25" s="5" customFormat="1" ht="25.5" x14ac:dyDescent="0.2">
      <c r="A15" s="2" t="s">
        <v>154</v>
      </c>
      <c r="B15" s="3" t="s">
        <v>18</v>
      </c>
      <c r="C15" s="85">
        <v>2021</v>
      </c>
      <c r="D15" s="86">
        <v>2021</v>
      </c>
      <c r="E15" s="6" t="s">
        <v>83</v>
      </c>
      <c r="F15" s="2" t="s">
        <v>79</v>
      </c>
      <c r="G15" s="6" t="s">
        <v>83</v>
      </c>
      <c r="H15" s="2" t="s">
        <v>79</v>
      </c>
      <c r="I15" s="2" t="s">
        <v>20</v>
      </c>
      <c r="J15" s="3" t="s">
        <v>80</v>
      </c>
      <c r="K15" s="4"/>
      <c r="L15" s="15" t="s">
        <v>63</v>
      </c>
      <c r="M15" s="2" t="s">
        <v>21</v>
      </c>
      <c r="N15" s="4" t="s">
        <v>81</v>
      </c>
      <c r="O15" s="4"/>
      <c r="P15" s="49" t="s">
        <v>58</v>
      </c>
      <c r="Q15" s="58">
        <v>22000</v>
      </c>
      <c r="R15" s="55">
        <v>22000</v>
      </c>
      <c r="S15" s="71">
        <v>150123.45000000001</v>
      </c>
      <c r="T15" s="62">
        <f t="shared" si="0"/>
        <v>194123.45</v>
      </c>
      <c r="U15" s="32" t="s">
        <v>83</v>
      </c>
      <c r="V15" s="6" t="s">
        <v>83</v>
      </c>
      <c r="W15" s="6" t="s">
        <v>83</v>
      </c>
      <c r="X15" s="6" t="s">
        <v>83</v>
      </c>
      <c r="Y15" s="6" t="s">
        <v>83</v>
      </c>
    </row>
    <row r="16" spans="1:25" s="5" customFormat="1" ht="25.5" x14ac:dyDescent="0.2">
      <c r="A16" s="2" t="s">
        <v>155</v>
      </c>
      <c r="B16" s="3" t="s">
        <v>18</v>
      </c>
      <c r="C16" s="85">
        <v>2021</v>
      </c>
      <c r="D16" s="86">
        <v>2021</v>
      </c>
      <c r="E16" s="6" t="s">
        <v>83</v>
      </c>
      <c r="F16" s="2" t="s">
        <v>79</v>
      </c>
      <c r="G16" s="6" t="s">
        <v>83</v>
      </c>
      <c r="H16" s="2" t="s">
        <v>79</v>
      </c>
      <c r="I16" s="2" t="s">
        <v>20</v>
      </c>
      <c r="J16" s="3" t="s">
        <v>80</v>
      </c>
      <c r="K16" s="4"/>
      <c r="L16" s="15" t="s">
        <v>64</v>
      </c>
      <c r="M16" s="2" t="s">
        <v>21</v>
      </c>
      <c r="N16" s="4" t="s">
        <v>81</v>
      </c>
      <c r="O16" s="4"/>
      <c r="P16" s="49" t="s">
        <v>58</v>
      </c>
      <c r="Q16" s="58">
        <v>40000</v>
      </c>
      <c r="R16" s="55">
        <v>40000</v>
      </c>
      <c r="S16" s="71">
        <v>0</v>
      </c>
      <c r="T16" s="62">
        <f t="shared" si="0"/>
        <v>80000</v>
      </c>
      <c r="U16" s="32" t="s">
        <v>83</v>
      </c>
      <c r="V16" s="6" t="s">
        <v>83</v>
      </c>
      <c r="W16" s="6" t="s">
        <v>83</v>
      </c>
      <c r="X16" s="6" t="s">
        <v>83</v>
      </c>
      <c r="Y16" s="6" t="s">
        <v>83</v>
      </c>
    </row>
    <row r="17" spans="1:25" x14ac:dyDescent="0.25">
      <c r="A17" s="17" t="s">
        <v>162</v>
      </c>
      <c r="B17" s="3" t="s">
        <v>18</v>
      </c>
      <c r="C17" s="85">
        <v>2021</v>
      </c>
      <c r="D17" s="86">
        <v>2021</v>
      </c>
      <c r="E17" s="6" t="s">
        <v>83</v>
      </c>
      <c r="F17" s="2" t="s">
        <v>79</v>
      </c>
      <c r="G17" s="6" t="s">
        <v>83</v>
      </c>
      <c r="H17" s="2" t="s">
        <v>79</v>
      </c>
      <c r="I17" s="2" t="s">
        <v>20</v>
      </c>
      <c r="J17" s="3" t="s">
        <v>80</v>
      </c>
      <c r="K17" s="4"/>
      <c r="L17" s="15" t="s">
        <v>65</v>
      </c>
      <c r="M17" s="2" t="s">
        <v>21</v>
      </c>
      <c r="N17" s="2" t="s">
        <v>151</v>
      </c>
      <c r="O17" s="4"/>
      <c r="P17" s="49" t="s">
        <v>58</v>
      </c>
      <c r="Q17" s="58">
        <v>47500</v>
      </c>
      <c r="R17" s="55">
        <v>0</v>
      </c>
      <c r="S17" s="71">
        <v>8160239</v>
      </c>
      <c r="T17" s="62">
        <f t="shared" si="0"/>
        <v>8207739</v>
      </c>
      <c r="U17" s="32" t="s">
        <v>83</v>
      </c>
      <c r="V17" s="6" t="s">
        <v>83</v>
      </c>
      <c r="W17" s="6" t="s">
        <v>83</v>
      </c>
      <c r="X17" s="6" t="s">
        <v>83</v>
      </c>
      <c r="Y17" s="6" t="s">
        <v>83</v>
      </c>
    </row>
    <row r="18" spans="1:25" x14ac:dyDescent="0.25">
      <c r="A18" s="17" t="s">
        <v>163</v>
      </c>
      <c r="B18" s="3" t="s">
        <v>18</v>
      </c>
      <c r="C18" s="85">
        <v>2021</v>
      </c>
      <c r="D18" s="86">
        <v>2021</v>
      </c>
      <c r="E18" s="6" t="s">
        <v>83</v>
      </c>
      <c r="F18" s="2" t="s">
        <v>79</v>
      </c>
      <c r="G18" s="6" t="s">
        <v>83</v>
      </c>
      <c r="H18" s="2" t="s">
        <v>79</v>
      </c>
      <c r="I18" s="2" t="s">
        <v>20</v>
      </c>
      <c r="J18" s="2" t="s">
        <v>145</v>
      </c>
      <c r="K18" s="4"/>
      <c r="L18" s="30" t="s">
        <v>66</v>
      </c>
      <c r="M18" s="2" t="s">
        <v>21</v>
      </c>
      <c r="N18" s="4" t="s">
        <v>81</v>
      </c>
      <c r="O18" s="4"/>
      <c r="P18" s="49" t="s">
        <v>58</v>
      </c>
      <c r="Q18" s="58">
        <v>0</v>
      </c>
      <c r="R18" s="55">
        <v>7183200</v>
      </c>
      <c r="S18" s="71">
        <v>52973.68</v>
      </c>
      <c r="T18" s="62">
        <f t="shared" si="0"/>
        <v>7236173.6799999997</v>
      </c>
      <c r="U18" s="32" t="s">
        <v>83</v>
      </c>
      <c r="V18" s="6" t="s">
        <v>83</v>
      </c>
      <c r="W18" s="2" t="s">
        <v>22</v>
      </c>
      <c r="X18" s="2" t="s">
        <v>138</v>
      </c>
      <c r="Y18" s="6" t="s">
        <v>83</v>
      </c>
    </row>
    <row r="19" spans="1:25" x14ac:dyDescent="0.25">
      <c r="A19" s="17" t="s">
        <v>164</v>
      </c>
      <c r="B19" s="3" t="s">
        <v>18</v>
      </c>
      <c r="C19" s="85">
        <v>2021</v>
      </c>
      <c r="D19" s="86">
        <v>2021</v>
      </c>
      <c r="E19" s="6" t="s">
        <v>83</v>
      </c>
      <c r="F19" s="2" t="s">
        <v>79</v>
      </c>
      <c r="G19" s="6" t="s">
        <v>83</v>
      </c>
      <c r="H19" s="2" t="s">
        <v>79</v>
      </c>
      <c r="I19" s="2" t="s">
        <v>20</v>
      </c>
      <c r="J19" s="2" t="s">
        <v>145</v>
      </c>
      <c r="K19" s="4"/>
      <c r="L19" s="30" t="s">
        <v>67</v>
      </c>
      <c r="M19" s="2" t="s">
        <v>21</v>
      </c>
      <c r="N19" s="4" t="s">
        <v>81</v>
      </c>
      <c r="O19" s="4"/>
      <c r="P19" s="49" t="s">
        <v>58</v>
      </c>
      <c r="Q19" s="58">
        <v>1716750</v>
      </c>
      <c r="R19" s="55">
        <v>1716750</v>
      </c>
      <c r="S19" s="71">
        <v>0</v>
      </c>
      <c r="T19" s="62">
        <f t="shared" si="0"/>
        <v>3433500</v>
      </c>
      <c r="U19" s="32" t="s">
        <v>83</v>
      </c>
      <c r="V19" s="6" t="s">
        <v>83</v>
      </c>
      <c r="W19" s="2" t="s">
        <v>22</v>
      </c>
      <c r="X19" s="2" t="s">
        <v>138</v>
      </c>
      <c r="Y19" s="6" t="s">
        <v>83</v>
      </c>
    </row>
    <row r="20" spans="1:25" x14ac:dyDescent="0.25">
      <c r="A20" s="17" t="s">
        <v>165</v>
      </c>
      <c r="B20" s="3" t="s">
        <v>18</v>
      </c>
      <c r="C20" s="85">
        <v>2021</v>
      </c>
      <c r="D20" s="86">
        <v>2021</v>
      </c>
      <c r="E20" s="6" t="s">
        <v>83</v>
      </c>
      <c r="F20" s="2" t="s">
        <v>79</v>
      </c>
      <c r="G20" s="6" t="s">
        <v>83</v>
      </c>
      <c r="H20" s="2" t="s">
        <v>79</v>
      </c>
      <c r="I20" s="2" t="s">
        <v>20</v>
      </c>
      <c r="J20" s="2" t="s">
        <v>145</v>
      </c>
      <c r="K20" s="4"/>
      <c r="L20" s="30" t="s">
        <v>173</v>
      </c>
      <c r="M20" s="2" t="s">
        <v>21</v>
      </c>
      <c r="N20" s="4" t="s">
        <v>151</v>
      </c>
      <c r="O20" s="4"/>
      <c r="P20" s="49" t="s">
        <v>58</v>
      </c>
      <c r="Q20" s="58">
        <v>5000</v>
      </c>
      <c r="R20" s="55">
        <v>5000</v>
      </c>
      <c r="S20" s="71">
        <v>0</v>
      </c>
      <c r="T20" s="62">
        <f t="shared" si="0"/>
        <v>10000</v>
      </c>
      <c r="U20" s="32" t="s">
        <v>83</v>
      </c>
      <c r="V20" s="6" t="s">
        <v>83</v>
      </c>
      <c r="W20" s="6" t="s">
        <v>83</v>
      </c>
      <c r="X20" s="6" t="s">
        <v>83</v>
      </c>
      <c r="Y20" s="6" t="s">
        <v>83</v>
      </c>
    </row>
    <row r="21" spans="1:25" x14ac:dyDescent="0.25">
      <c r="A21" s="17" t="s">
        <v>166</v>
      </c>
      <c r="B21" s="3" t="s">
        <v>18</v>
      </c>
      <c r="C21" s="85">
        <v>2021</v>
      </c>
      <c r="D21" s="86">
        <v>2021</v>
      </c>
      <c r="E21" s="6" t="s">
        <v>83</v>
      </c>
      <c r="F21" s="2" t="s">
        <v>79</v>
      </c>
      <c r="G21" s="6" t="s">
        <v>83</v>
      </c>
      <c r="H21" s="2" t="s">
        <v>79</v>
      </c>
      <c r="I21" s="2" t="s">
        <v>20</v>
      </c>
      <c r="J21" s="2" t="s">
        <v>145</v>
      </c>
      <c r="K21" s="4"/>
      <c r="L21" s="15" t="s">
        <v>68</v>
      </c>
      <c r="M21" s="2" t="s">
        <v>21</v>
      </c>
      <c r="N21" s="4" t="s">
        <v>81</v>
      </c>
      <c r="O21" s="4"/>
      <c r="P21" s="49" t="s">
        <v>58</v>
      </c>
      <c r="Q21" s="58">
        <v>399800</v>
      </c>
      <c r="R21" s="55">
        <v>399800</v>
      </c>
      <c r="S21" s="71">
        <v>0</v>
      </c>
      <c r="T21" s="62">
        <f t="shared" si="0"/>
        <v>799600</v>
      </c>
      <c r="U21" s="32" t="s">
        <v>83</v>
      </c>
      <c r="V21" s="6" t="s">
        <v>83</v>
      </c>
      <c r="W21" s="6" t="s">
        <v>83</v>
      </c>
      <c r="X21" s="6" t="s">
        <v>83</v>
      </c>
      <c r="Y21" s="6" t="s">
        <v>83</v>
      </c>
    </row>
    <row r="22" spans="1:25" x14ac:dyDescent="0.25">
      <c r="A22" s="17" t="s">
        <v>345</v>
      </c>
      <c r="B22" s="3" t="s">
        <v>18</v>
      </c>
      <c r="C22" s="85">
        <v>2021</v>
      </c>
      <c r="D22" s="86">
        <v>2021</v>
      </c>
      <c r="E22" s="6" t="s">
        <v>83</v>
      </c>
      <c r="F22" s="2" t="s">
        <v>79</v>
      </c>
      <c r="G22" s="6" t="s">
        <v>83</v>
      </c>
      <c r="H22" s="2" t="s">
        <v>79</v>
      </c>
      <c r="I22" s="2" t="s">
        <v>20</v>
      </c>
      <c r="J22" s="2" t="s">
        <v>145</v>
      </c>
      <c r="K22" s="4"/>
      <c r="L22" s="15" t="s">
        <v>69</v>
      </c>
      <c r="M22" s="2" t="s">
        <v>21</v>
      </c>
      <c r="N22" s="4" t="s">
        <v>81</v>
      </c>
      <c r="O22" s="4"/>
      <c r="P22" s="49" t="s">
        <v>58</v>
      </c>
      <c r="Q22" s="58">
        <v>275000</v>
      </c>
      <c r="R22" s="55">
        <v>275000</v>
      </c>
      <c r="S22" s="71">
        <v>0</v>
      </c>
      <c r="T22" s="62">
        <f t="shared" si="0"/>
        <v>550000</v>
      </c>
      <c r="U22" s="32" t="s">
        <v>83</v>
      </c>
      <c r="V22" s="6" t="s">
        <v>83</v>
      </c>
      <c r="W22" s="6" t="s">
        <v>83</v>
      </c>
      <c r="X22" s="6" t="s">
        <v>83</v>
      </c>
      <c r="Y22" s="6" t="s">
        <v>83</v>
      </c>
    </row>
    <row r="23" spans="1:25" x14ac:dyDescent="0.25">
      <c r="A23" s="17" t="s">
        <v>167</v>
      </c>
      <c r="B23" s="3" t="s">
        <v>18</v>
      </c>
      <c r="C23" s="85">
        <v>2021</v>
      </c>
      <c r="D23" s="86">
        <v>2021</v>
      </c>
      <c r="E23" s="6" t="s">
        <v>83</v>
      </c>
      <c r="F23" s="2" t="s">
        <v>79</v>
      </c>
      <c r="G23" s="6" t="s">
        <v>83</v>
      </c>
      <c r="H23" s="2" t="s">
        <v>79</v>
      </c>
      <c r="I23" s="2" t="s">
        <v>20</v>
      </c>
      <c r="J23" s="2" t="s">
        <v>145</v>
      </c>
      <c r="K23" s="4"/>
      <c r="L23" s="15" t="s">
        <v>70</v>
      </c>
      <c r="M23" s="2" t="s">
        <v>71</v>
      </c>
      <c r="N23" s="4" t="s">
        <v>151</v>
      </c>
      <c r="O23" s="4"/>
      <c r="P23" s="49" t="s">
        <v>58</v>
      </c>
      <c r="Q23" s="58">
        <v>73200</v>
      </c>
      <c r="R23" s="55">
        <v>73200</v>
      </c>
      <c r="S23" s="74">
        <v>0</v>
      </c>
      <c r="T23" s="62">
        <f t="shared" si="0"/>
        <v>146400</v>
      </c>
      <c r="U23" s="32" t="s">
        <v>83</v>
      </c>
      <c r="V23" s="6" t="s">
        <v>83</v>
      </c>
      <c r="W23" s="6" t="s">
        <v>83</v>
      </c>
      <c r="X23" s="6" t="s">
        <v>83</v>
      </c>
      <c r="Y23" s="6" t="s">
        <v>83</v>
      </c>
    </row>
    <row r="24" spans="1:25" x14ac:dyDescent="0.25">
      <c r="A24" s="17" t="s">
        <v>168</v>
      </c>
      <c r="B24" s="3" t="s">
        <v>18</v>
      </c>
      <c r="C24" s="85">
        <v>2021</v>
      </c>
      <c r="D24" s="86">
        <v>2021</v>
      </c>
      <c r="E24" s="6" t="s">
        <v>83</v>
      </c>
      <c r="F24" s="2" t="s">
        <v>79</v>
      </c>
      <c r="G24" s="6" t="s">
        <v>83</v>
      </c>
      <c r="H24" s="2" t="s">
        <v>79</v>
      </c>
      <c r="I24" s="2" t="s">
        <v>20</v>
      </c>
      <c r="J24" s="2" t="s">
        <v>145</v>
      </c>
      <c r="K24" s="4"/>
      <c r="L24" s="15" t="s">
        <v>72</v>
      </c>
      <c r="M24" s="2" t="s">
        <v>71</v>
      </c>
      <c r="N24" s="4" t="s">
        <v>151</v>
      </c>
      <c r="O24" s="4"/>
      <c r="P24" s="49" t="s">
        <v>58</v>
      </c>
      <c r="Q24" s="58">
        <v>73200</v>
      </c>
      <c r="R24" s="55">
        <v>73200</v>
      </c>
      <c r="S24" s="74">
        <v>0</v>
      </c>
      <c r="T24" s="62">
        <f t="shared" si="0"/>
        <v>146400</v>
      </c>
      <c r="U24" s="32" t="s">
        <v>83</v>
      </c>
      <c r="V24" s="6" t="s">
        <v>83</v>
      </c>
      <c r="W24" s="6" t="s">
        <v>83</v>
      </c>
      <c r="X24" s="6" t="s">
        <v>83</v>
      </c>
      <c r="Y24" s="6" t="s">
        <v>83</v>
      </c>
    </row>
    <row r="25" spans="1:25" x14ac:dyDescent="0.25">
      <c r="A25" s="17" t="s">
        <v>169</v>
      </c>
      <c r="B25" s="3" t="s">
        <v>18</v>
      </c>
      <c r="C25" s="85">
        <v>2021</v>
      </c>
      <c r="D25" s="86">
        <v>2021</v>
      </c>
      <c r="E25" s="6" t="s">
        <v>83</v>
      </c>
      <c r="F25" s="2" t="s">
        <v>79</v>
      </c>
      <c r="G25" s="6" t="s">
        <v>83</v>
      </c>
      <c r="H25" s="3" t="s">
        <v>79</v>
      </c>
      <c r="I25" s="2" t="s">
        <v>20</v>
      </c>
      <c r="J25" s="3" t="s">
        <v>80</v>
      </c>
      <c r="K25" s="4"/>
      <c r="L25" s="15" t="s">
        <v>73</v>
      </c>
      <c r="M25" s="2" t="s">
        <v>21</v>
      </c>
      <c r="N25" s="2" t="s">
        <v>151</v>
      </c>
      <c r="O25" s="4"/>
      <c r="P25" s="50" t="s">
        <v>58</v>
      </c>
      <c r="Q25" s="58">
        <v>18300</v>
      </c>
      <c r="R25" s="55">
        <v>18300</v>
      </c>
      <c r="S25" s="74">
        <v>0</v>
      </c>
      <c r="T25" s="62">
        <f t="shared" si="0"/>
        <v>36600</v>
      </c>
      <c r="U25" s="32" t="s">
        <v>83</v>
      </c>
      <c r="V25" s="6" t="s">
        <v>83</v>
      </c>
      <c r="W25" s="6" t="s">
        <v>83</v>
      </c>
      <c r="X25" s="6" t="s">
        <v>83</v>
      </c>
      <c r="Y25" s="6" t="s">
        <v>83</v>
      </c>
    </row>
    <row r="26" spans="1:25" ht="25.5" x14ac:dyDescent="0.25">
      <c r="A26" s="17" t="s">
        <v>170</v>
      </c>
      <c r="B26" s="3" t="s">
        <v>18</v>
      </c>
      <c r="C26" s="85">
        <v>2021</v>
      </c>
      <c r="D26" s="86">
        <v>2021</v>
      </c>
      <c r="E26" s="6" t="s">
        <v>83</v>
      </c>
      <c r="F26" s="2" t="s">
        <v>79</v>
      </c>
      <c r="G26" s="6" t="s">
        <v>83</v>
      </c>
      <c r="H26" s="3" t="s">
        <v>79</v>
      </c>
      <c r="I26" s="2" t="s">
        <v>20</v>
      </c>
      <c r="J26" s="3" t="s">
        <v>80</v>
      </c>
      <c r="K26" s="4"/>
      <c r="L26" s="15" t="s">
        <v>174</v>
      </c>
      <c r="M26" s="2" t="s">
        <v>21</v>
      </c>
      <c r="N26" s="4" t="s">
        <v>81</v>
      </c>
      <c r="O26" s="4"/>
      <c r="P26" s="50" t="s">
        <v>58</v>
      </c>
      <c r="Q26" s="58">
        <v>12200</v>
      </c>
      <c r="R26" s="55">
        <v>12200</v>
      </c>
      <c r="S26" s="74">
        <v>0</v>
      </c>
      <c r="T26" s="62">
        <f t="shared" si="0"/>
        <v>24400</v>
      </c>
      <c r="U26" s="32" t="s">
        <v>83</v>
      </c>
      <c r="V26" s="6" t="s">
        <v>83</v>
      </c>
      <c r="W26" s="6" t="s">
        <v>83</v>
      </c>
      <c r="X26" s="6" t="s">
        <v>83</v>
      </c>
      <c r="Y26" s="6" t="s">
        <v>83</v>
      </c>
    </row>
    <row r="27" spans="1:25" ht="25.5" x14ac:dyDescent="0.25">
      <c r="A27" s="17" t="s">
        <v>171</v>
      </c>
      <c r="B27" s="3" t="s">
        <v>18</v>
      </c>
      <c r="C27" s="85">
        <v>2021</v>
      </c>
      <c r="D27" s="86">
        <v>2021</v>
      </c>
      <c r="E27" s="6" t="s">
        <v>83</v>
      </c>
      <c r="F27" s="2" t="s">
        <v>79</v>
      </c>
      <c r="G27" s="6" t="s">
        <v>83</v>
      </c>
      <c r="H27" s="3" t="s">
        <v>79</v>
      </c>
      <c r="I27" s="2" t="s">
        <v>20</v>
      </c>
      <c r="J27" s="3" t="s">
        <v>80</v>
      </c>
      <c r="K27" s="4"/>
      <c r="L27" s="15" t="s">
        <v>74</v>
      </c>
      <c r="M27" s="2" t="s">
        <v>21</v>
      </c>
      <c r="N27" s="4" t="s">
        <v>81</v>
      </c>
      <c r="O27" s="4"/>
      <c r="P27" s="50" t="s">
        <v>58</v>
      </c>
      <c r="Q27" s="58">
        <v>6222</v>
      </c>
      <c r="R27" s="55">
        <v>6222</v>
      </c>
      <c r="S27" s="74">
        <v>0</v>
      </c>
      <c r="T27" s="62">
        <f t="shared" si="0"/>
        <v>12444</v>
      </c>
      <c r="U27" s="32" t="s">
        <v>83</v>
      </c>
      <c r="V27" s="6" t="s">
        <v>83</v>
      </c>
      <c r="W27" s="6" t="s">
        <v>83</v>
      </c>
      <c r="X27" s="6" t="s">
        <v>83</v>
      </c>
      <c r="Y27" s="6" t="s">
        <v>83</v>
      </c>
    </row>
    <row r="28" spans="1:25" ht="25.5" x14ac:dyDescent="0.25">
      <c r="A28" s="17" t="s">
        <v>172</v>
      </c>
      <c r="B28" s="3" t="s">
        <v>18</v>
      </c>
      <c r="C28" s="85">
        <v>2021</v>
      </c>
      <c r="D28" s="86">
        <v>2021</v>
      </c>
      <c r="E28" s="6" t="s">
        <v>83</v>
      </c>
      <c r="F28" s="2" t="s">
        <v>79</v>
      </c>
      <c r="G28" s="6" t="s">
        <v>83</v>
      </c>
      <c r="H28" s="3" t="s">
        <v>79</v>
      </c>
      <c r="I28" s="2" t="s">
        <v>20</v>
      </c>
      <c r="J28" s="3" t="s">
        <v>80</v>
      </c>
      <c r="K28" s="4"/>
      <c r="L28" s="15" t="s">
        <v>75</v>
      </c>
      <c r="M28" s="2" t="s">
        <v>21</v>
      </c>
      <c r="N28" s="4" t="s">
        <v>81</v>
      </c>
      <c r="O28" s="4"/>
      <c r="P28" s="50" t="s">
        <v>58</v>
      </c>
      <c r="Q28" s="58">
        <v>240000</v>
      </c>
      <c r="R28" s="55">
        <v>240000</v>
      </c>
      <c r="S28" s="74">
        <v>0</v>
      </c>
      <c r="T28" s="62">
        <f t="shared" si="0"/>
        <v>480000</v>
      </c>
      <c r="U28" s="32" t="s">
        <v>83</v>
      </c>
      <c r="V28" s="6" t="s">
        <v>83</v>
      </c>
      <c r="W28" s="6" t="s">
        <v>83</v>
      </c>
      <c r="X28" s="6" t="s">
        <v>83</v>
      </c>
      <c r="Y28" s="6" t="s">
        <v>83</v>
      </c>
    </row>
    <row r="29" spans="1:25" x14ac:dyDescent="0.25">
      <c r="A29" s="2" t="s">
        <v>157</v>
      </c>
      <c r="B29" s="3" t="s">
        <v>18</v>
      </c>
      <c r="C29" s="85">
        <v>2021</v>
      </c>
      <c r="D29" s="86">
        <v>2021</v>
      </c>
      <c r="E29" s="6" t="s">
        <v>83</v>
      </c>
      <c r="F29" s="2" t="s">
        <v>79</v>
      </c>
      <c r="G29" s="6" t="s">
        <v>83</v>
      </c>
      <c r="H29" s="3" t="s">
        <v>79</v>
      </c>
      <c r="I29" s="2" t="s">
        <v>20</v>
      </c>
      <c r="J29" s="2" t="s">
        <v>145</v>
      </c>
      <c r="K29" s="4"/>
      <c r="L29" s="15" t="s">
        <v>76</v>
      </c>
      <c r="M29" s="2" t="s">
        <v>21</v>
      </c>
      <c r="N29" s="4" t="s">
        <v>81</v>
      </c>
      <c r="O29" s="4"/>
      <c r="P29" s="50" t="s">
        <v>58</v>
      </c>
      <c r="Q29" s="58">
        <v>30000</v>
      </c>
      <c r="R29" s="55">
        <v>0</v>
      </c>
      <c r="S29" s="74">
        <v>0</v>
      </c>
      <c r="T29" s="62">
        <f t="shared" si="0"/>
        <v>30000</v>
      </c>
      <c r="U29" s="32" t="s">
        <v>83</v>
      </c>
      <c r="V29" s="6" t="s">
        <v>83</v>
      </c>
      <c r="W29" s="6" t="s">
        <v>83</v>
      </c>
      <c r="X29" s="6" t="s">
        <v>83</v>
      </c>
      <c r="Y29" s="6" t="s">
        <v>83</v>
      </c>
    </row>
    <row r="30" spans="1:25" ht="25.5" x14ac:dyDescent="0.25">
      <c r="A30" s="2" t="s">
        <v>158</v>
      </c>
      <c r="B30" s="3" t="s">
        <v>18</v>
      </c>
      <c r="C30" s="85">
        <v>2021</v>
      </c>
      <c r="D30" s="86">
        <v>2021</v>
      </c>
      <c r="E30" s="6" t="s">
        <v>83</v>
      </c>
      <c r="F30" s="2" t="s">
        <v>79</v>
      </c>
      <c r="G30" s="6" t="s">
        <v>83</v>
      </c>
      <c r="H30" s="3" t="s">
        <v>79</v>
      </c>
      <c r="I30" s="2" t="s">
        <v>20</v>
      </c>
      <c r="J30" s="2" t="s">
        <v>145</v>
      </c>
      <c r="K30" s="4"/>
      <c r="L30" s="15" t="s">
        <v>77</v>
      </c>
      <c r="M30" s="2" t="s">
        <v>71</v>
      </c>
      <c r="N30" s="2" t="s">
        <v>82</v>
      </c>
      <c r="O30" s="4"/>
      <c r="P30" s="50" t="s">
        <v>58</v>
      </c>
      <c r="Q30" s="58">
        <v>25000</v>
      </c>
      <c r="R30" s="55">
        <v>25000</v>
      </c>
      <c r="S30" s="74">
        <v>0</v>
      </c>
      <c r="T30" s="62">
        <f t="shared" si="0"/>
        <v>50000</v>
      </c>
      <c r="U30" s="32" t="s">
        <v>83</v>
      </c>
      <c r="V30" s="6" t="s">
        <v>83</v>
      </c>
      <c r="W30" s="6" t="s">
        <v>83</v>
      </c>
      <c r="X30" s="6" t="s">
        <v>83</v>
      </c>
      <c r="Y30" s="6" t="s">
        <v>83</v>
      </c>
    </row>
    <row r="31" spans="1:25" ht="25.5" x14ac:dyDescent="0.25">
      <c r="A31" s="2" t="s">
        <v>159</v>
      </c>
      <c r="B31" s="3" t="s">
        <v>18</v>
      </c>
      <c r="C31" s="85">
        <v>2021</v>
      </c>
      <c r="D31" s="86">
        <v>2021</v>
      </c>
      <c r="E31" s="6" t="s">
        <v>83</v>
      </c>
      <c r="F31" s="2" t="s">
        <v>79</v>
      </c>
      <c r="G31" s="6" t="s">
        <v>83</v>
      </c>
      <c r="H31" s="3" t="s">
        <v>79</v>
      </c>
      <c r="I31" s="2" t="s">
        <v>20</v>
      </c>
      <c r="J31" s="2" t="s">
        <v>145</v>
      </c>
      <c r="K31" s="4"/>
      <c r="L31" s="15" t="s">
        <v>78</v>
      </c>
      <c r="M31" s="2" t="s">
        <v>21</v>
      </c>
      <c r="N31" s="4" t="s">
        <v>81</v>
      </c>
      <c r="O31" s="4"/>
      <c r="P31" s="50" t="s">
        <v>58</v>
      </c>
      <c r="Q31" s="59">
        <v>60000</v>
      </c>
      <c r="R31" s="56">
        <v>0</v>
      </c>
      <c r="S31" s="74">
        <v>0</v>
      </c>
      <c r="T31" s="62">
        <f t="shared" si="0"/>
        <v>60000</v>
      </c>
      <c r="U31" s="32" t="s">
        <v>83</v>
      </c>
      <c r="V31" s="6" t="s">
        <v>83</v>
      </c>
      <c r="W31" s="6" t="s">
        <v>83</v>
      </c>
      <c r="X31" s="6" t="s">
        <v>83</v>
      </c>
      <c r="Y31" s="6" t="s">
        <v>83</v>
      </c>
    </row>
    <row r="32" spans="1:25" ht="15.75" thickBot="1" x14ac:dyDescent="0.3">
      <c r="A32" s="88"/>
      <c r="B32" s="89"/>
      <c r="C32" s="90"/>
      <c r="D32" s="91"/>
      <c r="E32" s="92"/>
      <c r="F32" s="93"/>
      <c r="G32" s="92"/>
      <c r="H32" s="89"/>
      <c r="I32" s="93"/>
      <c r="J32" s="93"/>
      <c r="K32" s="94"/>
      <c r="L32" s="95"/>
      <c r="M32" s="93"/>
      <c r="N32" s="94"/>
      <c r="O32" s="94"/>
      <c r="P32" s="91"/>
      <c r="Q32" s="96">
        <f>SUM(Q10:Q31)</f>
        <v>3340172</v>
      </c>
      <c r="R32" s="96">
        <f t="shared" ref="R32:S32" si="1">SUM(R10:R31)</f>
        <v>10412872</v>
      </c>
      <c r="S32" s="96">
        <f t="shared" si="1"/>
        <v>8620780.75</v>
      </c>
      <c r="T32" s="96">
        <f>SUM(T10:T31)</f>
        <v>22373824.75</v>
      </c>
      <c r="U32" s="92"/>
      <c r="V32" s="92"/>
      <c r="W32" s="92"/>
      <c r="X32" s="92"/>
      <c r="Y32" s="97"/>
    </row>
    <row r="33" spans="1:25" ht="27" customHeight="1" thickBot="1" x14ac:dyDescent="0.3">
      <c r="A33" s="179" t="s">
        <v>106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95"/>
    </row>
    <row r="34" spans="1:25" s="18" customFormat="1" x14ac:dyDescent="0.25">
      <c r="A34" s="2" t="s">
        <v>419</v>
      </c>
      <c r="B34" s="2" t="s">
        <v>18</v>
      </c>
      <c r="C34" s="85">
        <v>2021</v>
      </c>
      <c r="D34" s="86">
        <v>2021</v>
      </c>
      <c r="E34" s="6" t="s">
        <v>83</v>
      </c>
      <c r="F34" s="2" t="s">
        <v>24</v>
      </c>
      <c r="G34" s="6" t="s">
        <v>83</v>
      </c>
      <c r="H34" s="3" t="s">
        <v>79</v>
      </c>
      <c r="I34" s="2" t="s">
        <v>20</v>
      </c>
      <c r="J34" s="3" t="s">
        <v>80</v>
      </c>
      <c r="K34" s="13"/>
      <c r="L34" s="17" t="s">
        <v>176</v>
      </c>
      <c r="M34" s="2">
        <v>1</v>
      </c>
      <c r="N34" s="98" t="s">
        <v>193</v>
      </c>
      <c r="O34" s="85"/>
      <c r="P34" s="49" t="s">
        <v>58</v>
      </c>
      <c r="Q34" s="69">
        <v>72206.759999999995</v>
      </c>
      <c r="R34" s="87">
        <v>0</v>
      </c>
      <c r="S34" s="10">
        <v>0</v>
      </c>
      <c r="T34" s="63">
        <f>SUM(Q34:S34)</f>
        <v>72206.759999999995</v>
      </c>
      <c r="U34" s="32" t="s">
        <v>83</v>
      </c>
      <c r="V34" s="6" t="s">
        <v>83</v>
      </c>
      <c r="W34" s="6" t="s">
        <v>83</v>
      </c>
      <c r="X34" s="6" t="s">
        <v>83</v>
      </c>
      <c r="Y34" s="6" t="s">
        <v>83</v>
      </c>
    </row>
    <row r="35" spans="1:25" s="18" customFormat="1" x14ac:dyDescent="0.25">
      <c r="A35" s="2" t="s">
        <v>421</v>
      </c>
      <c r="B35" s="3" t="s">
        <v>18</v>
      </c>
      <c r="C35" s="85">
        <v>2021</v>
      </c>
      <c r="D35" s="86">
        <v>2021</v>
      </c>
      <c r="E35" s="19" t="s">
        <v>83</v>
      </c>
      <c r="F35" s="3" t="s">
        <v>24</v>
      </c>
      <c r="G35" s="19" t="s">
        <v>83</v>
      </c>
      <c r="H35" s="3" t="s">
        <v>79</v>
      </c>
      <c r="I35" s="3" t="s">
        <v>20</v>
      </c>
      <c r="J35" s="2" t="s">
        <v>145</v>
      </c>
      <c r="K35" s="20"/>
      <c r="L35" s="15" t="s">
        <v>177</v>
      </c>
      <c r="M35" s="3">
        <v>1</v>
      </c>
      <c r="N35" s="80" t="s">
        <v>193</v>
      </c>
      <c r="O35" s="14"/>
      <c r="P35" s="50" t="s">
        <v>58</v>
      </c>
      <c r="Q35" s="69">
        <v>187666.22</v>
      </c>
      <c r="R35" s="72">
        <v>0</v>
      </c>
      <c r="S35" s="74">
        <v>0</v>
      </c>
      <c r="T35" s="63">
        <f t="shared" ref="T35:T98" si="2">SUM(Q35:S35)</f>
        <v>187666.22</v>
      </c>
      <c r="U35" s="61" t="s">
        <v>83</v>
      </c>
      <c r="V35" s="19" t="s">
        <v>83</v>
      </c>
      <c r="W35" s="19" t="s">
        <v>83</v>
      </c>
      <c r="X35" s="19" t="s">
        <v>83</v>
      </c>
      <c r="Y35" s="19" t="s">
        <v>83</v>
      </c>
    </row>
    <row r="36" spans="1:25" s="18" customFormat="1" x14ac:dyDescent="0.25">
      <c r="A36" s="2" t="s">
        <v>420</v>
      </c>
      <c r="B36" s="3" t="s">
        <v>18</v>
      </c>
      <c r="C36" s="85">
        <v>2021</v>
      </c>
      <c r="D36" s="86">
        <v>2021</v>
      </c>
      <c r="E36" s="19" t="s">
        <v>83</v>
      </c>
      <c r="F36" s="3" t="s">
        <v>24</v>
      </c>
      <c r="G36" s="19" t="s">
        <v>83</v>
      </c>
      <c r="H36" s="3" t="s">
        <v>79</v>
      </c>
      <c r="I36" s="3" t="s">
        <v>20</v>
      </c>
      <c r="J36" s="3" t="s">
        <v>80</v>
      </c>
      <c r="K36" s="20"/>
      <c r="L36" s="23" t="s">
        <v>107</v>
      </c>
      <c r="M36" s="3">
        <v>1</v>
      </c>
      <c r="N36" s="98" t="s">
        <v>193</v>
      </c>
      <c r="O36" s="14"/>
      <c r="P36" s="50" t="s">
        <v>58</v>
      </c>
      <c r="Q36" s="70">
        <v>140516</v>
      </c>
      <c r="R36" s="70">
        <v>140516</v>
      </c>
      <c r="S36" s="70">
        <v>142251</v>
      </c>
      <c r="T36" s="63">
        <f t="shared" si="2"/>
        <v>423283</v>
      </c>
      <c r="U36" s="61" t="s">
        <v>83</v>
      </c>
      <c r="V36" s="19" t="s">
        <v>83</v>
      </c>
      <c r="W36" s="2" t="s">
        <v>22</v>
      </c>
      <c r="X36" s="2" t="s">
        <v>138</v>
      </c>
      <c r="Y36" s="19" t="s">
        <v>83</v>
      </c>
    </row>
    <row r="37" spans="1:25" s="18" customFormat="1" x14ac:dyDescent="0.25">
      <c r="A37" s="2" t="s">
        <v>422</v>
      </c>
      <c r="B37" s="3" t="s">
        <v>18</v>
      </c>
      <c r="C37" s="85">
        <v>2021</v>
      </c>
      <c r="D37" s="86">
        <v>2021</v>
      </c>
      <c r="E37" s="19" t="s">
        <v>83</v>
      </c>
      <c r="F37" s="3" t="s">
        <v>24</v>
      </c>
      <c r="G37" s="19" t="s">
        <v>83</v>
      </c>
      <c r="H37" s="3" t="s">
        <v>79</v>
      </c>
      <c r="I37" s="3" t="s">
        <v>20</v>
      </c>
      <c r="J37" s="3" t="s">
        <v>80</v>
      </c>
      <c r="K37" s="20"/>
      <c r="L37" s="26" t="s">
        <v>108</v>
      </c>
      <c r="M37" s="3">
        <v>1</v>
      </c>
      <c r="N37" s="98" t="s">
        <v>193</v>
      </c>
      <c r="O37" s="14"/>
      <c r="P37" s="50" t="s">
        <v>58</v>
      </c>
      <c r="Q37" s="71">
        <v>72500</v>
      </c>
      <c r="R37" s="71">
        <v>0</v>
      </c>
      <c r="S37" s="74">
        <v>0</v>
      </c>
      <c r="T37" s="63">
        <f t="shared" si="2"/>
        <v>72500</v>
      </c>
      <c r="U37" s="61" t="s">
        <v>83</v>
      </c>
      <c r="V37" s="19" t="s">
        <v>83</v>
      </c>
      <c r="W37" s="2" t="s">
        <v>22</v>
      </c>
      <c r="X37" s="2" t="s">
        <v>138</v>
      </c>
      <c r="Y37" s="19" t="s">
        <v>83</v>
      </c>
    </row>
    <row r="38" spans="1:25" s="18" customFormat="1" x14ac:dyDescent="0.25">
      <c r="A38" s="2" t="s">
        <v>423</v>
      </c>
      <c r="B38" s="3" t="s">
        <v>18</v>
      </c>
      <c r="C38" s="85">
        <v>2021</v>
      </c>
      <c r="D38" s="86">
        <v>2021</v>
      </c>
      <c r="E38" s="19" t="s">
        <v>83</v>
      </c>
      <c r="F38" s="3" t="s">
        <v>24</v>
      </c>
      <c r="G38" s="19" t="s">
        <v>83</v>
      </c>
      <c r="H38" s="3" t="s">
        <v>79</v>
      </c>
      <c r="I38" s="3" t="s">
        <v>20</v>
      </c>
      <c r="J38" s="3" t="s">
        <v>80</v>
      </c>
      <c r="K38" s="20"/>
      <c r="L38" s="26" t="s">
        <v>178</v>
      </c>
      <c r="M38" s="3">
        <v>1</v>
      </c>
      <c r="N38" s="98" t="s">
        <v>193</v>
      </c>
      <c r="O38" s="14"/>
      <c r="P38" s="50" t="s">
        <v>58</v>
      </c>
      <c r="Q38" s="71">
        <v>84662.51</v>
      </c>
      <c r="R38" s="71">
        <v>21165.63</v>
      </c>
      <c r="S38" s="74">
        <v>0</v>
      </c>
      <c r="T38" s="63">
        <f t="shared" si="2"/>
        <v>105828.14</v>
      </c>
      <c r="U38" s="61" t="s">
        <v>83</v>
      </c>
      <c r="V38" s="19" t="s">
        <v>83</v>
      </c>
      <c r="W38" s="2" t="s">
        <v>22</v>
      </c>
      <c r="X38" s="2" t="s">
        <v>138</v>
      </c>
      <c r="Y38" s="19" t="s">
        <v>83</v>
      </c>
    </row>
    <row r="39" spans="1:25" s="18" customFormat="1" x14ac:dyDescent="0.25">
      <c r="A39" s="2" t="s">
        <v>424</v>
      </c>
      <c r="B39" s="3" t="s">
        <v>18</v>
      </c>
      <c r="C39" s="85">
        <v>2021</v>
      </c>
      <c r="D39" s="86">
        <v>2021</v>
      </c>
      <c r="E39" s="19" t="s">
        <v>83</v>
      </c>
      <c r="F39" s="3" t="s">
        <v>24</v>
      </c>
      <c r="G39" s="19" t="s">
        <v>83</v>
      </c>
      <c r="H39" s="3" t="s">
        <v>79</v>
      </c>
      <c r="I39" s="3" t="s">
        <v>20</v>
      </c>
      <c r="J39" s="3" t="s">
        <v>80</v>
      </c>
      <c r="K39" s="20"/>
      <c r="L39" s="26" t="s">
        <v>109</v>
      </c>
      <c r="M39" s="3">
        <v>1</v>
      </c>
      <c r="N39" s="98" t="s">
        <v>193</v>
      </c>
      <c r="O39" s="14"/>
      <c r="P39" s="50" t="s">
        <v>58</v>
      </c>
      <c r="Q39" s="71">
        <v>44423.86</v>
      </c>
      <c r="R39" s="71">
        <v>37716.300000000003</v>
      </c>
      <c r="S39" s="71">
        <v>115193.62</v>
      </c>
      <c r="T39" s="63">
        <f t="shared" si="2"/>
        <v>197333.78</v>
      </c>
      <c r="U39" s="61" t="s">
        <v>83</v>
      </c>
      <c r="V39" s="19" t="s">
        <v>83</v>
      </c>
      <c r="W39" s="2" t="s">
        <v>22</v>
      </c>
      <c r="X39" s="2" t="s">
        <v>138</v>
      </c>
      <c r="Y39" s="19" t="s">
        <v>83</v>
      </c>
    </row>
    <row r="40" spans="1:25" s="18" customFormat="1" x14ac:dyDescent="0.25">
      <c r="A40" s="2" t="s">
        <v>425</v>
      </c>
      <c r="B40" s="3" t="s">
        <v>18</v>
      </c>
      <c r="C40" s="85">
        <v>2021</v>
      </c>
      <c r="D40" s="86">
        <v>2021</v>
      </c>
      <c r="E40" s="19" t="s">
        <v>83</v>
      </c>
      <c r="F40" s="3" t="s">
        <v>24</v>
      </c>
      <c r="G40" s="19" t="s">
        <v>83</v>
      </c>
      <c r="H40" s="3" t="s">
        <v>79</v>
      </c>
      <c r="I40" s="3" t="s">
        <v>20</v>
      </c>
      <c r="J40" s="3" t="s">
        <v>80</v>
      </c>
      <c r="K40" s="20"/>
      <c r="L40" s="26" t="s">
        <v>110</v>
      </c>
      <c r="M40" s="3">
        <v>1</v>
      </c>
      <c r="N40" s="98" t="s">
        <v>193</v>
      </c>
      <c r="O40" s="14"/>
      <c r="P40" s="50" t="s">
        <v>58</v>
      </c>
      <c r="Q40" s="71">
        <v>60049.38</v>
      </c>
      <c r="R40" s="71">
        <v>60049.38</v>
      </c>
      <c r="S40" s="71">
        <v>150123.45000000001</v>
      </c>
      <c r="T40" s="63">
        <f t="shared" si="2"/>
        <v>270222.21000000002</v>
      </c>
      <c r="U40" s="61" t="s">
        <v>83</v>
      </c>
      <c r="V40" s="19" t="s">
        <v>83</v>
      </c>
      <c r="W40" s="2" t="s">
        <v>22</v>
      </c>
      <c r="X40" s="2" t="s">
        <v>138</v>
      </c>
      <c r="Y40" s="19" t="s">
        <v>83</v>
      </c>
    </row>
    <row r="41" spans="1:25" s="18" customFormat="1" x14ac:dyDescent="0.25">
      <c r="A41" s="2" t="s">
        <v>426</v>
      </c>
      <c r="B41" s="3" t="s">
        <v>18</v>
      </c>
      <c r="C41" s="85">
        <v>2021</v>
      </c>
      <c r="D41" s="86">
        <v>2021</v>
      </c>
      <c r="E41" s="19" t="s">
        <v>83</v>
      </c>
      <c r="F41" s="3" t="s">
        <v>24</v>
      </c>
      <c r="G41" s="19" t="s">
        <v>83</v>
      </c>
      <c r="H41" s="3" t="s">
        <v>79</v>
      </c>
      <c r="I41" s="3" t="s">
        <v>20</v>
      </c>
      <c r="J41" s="3" t="s">
        <v>80</v>
      </c>
      <c r="K41" s="20"/>
      <c r="L41" s="26" t="s">
        <v>111</v>
      </c>
      <c r="M41" s="3">
        <v>1</v>
      </c>
      <c r="N41" s="98" t="s">
        <v>193</v>
      </c>
      <c r="O41" s="14"/>
      <c r="P41" s="50" t="s">
        <v>58</v>
      </c>
      <c r="Q41" s="72">
        <v>0</v>
      </c>
      <c r="R41" s="71">
        <v>0</v>
      </c>
      <c r="S41" s="71">
        <v>0</v>
      </c>
      <c r="T41" s="63">
        <f t="shared" si="2"/>
        <v>0</v>
      </c>
      <c r="U41" s="61" t="s">
        <v>83</v>
      </c>
      <c r="V41" s="19" t="s">
        <v>83</v>
      </c>
      <c r="W41" s="2" t="s">
        <v>22</v>
      </c>
      <c r="X41" s="2" t="s">
        <v>138</v>
      </c>
      <c r="Y41" s="19" t="s">
        <v>83</v>
      </c>
    </row>
    <row r="42" spans="1:25" s="18" customFormat="1" x14ac:dyDescent="0.25">
      <c r="A42" s="2" t="s">
        <v>427</v>
      </c>
      <c r="B42" s="3" t="s">
        <v>18</v>
      </c>
      <c r="C42" s="85">
        <v>2021</v>
      </c>
      <c r="D42" s="86">
        <v>2021</v>
      </c>
      <c r="E42" s="19" t="s">
        <v>83</v>
      </c>
      <c r="F42" s="3" t="s">
        <v>24</v>
      </c>
      <c r="G42" s="19" t="s">
        <v>83</v>
      </c>
      <c r="H42" s="3" t="s">
        <v>79</v>
      </c>
      <c r="I42" s="3" t="s">
        <v>20</v>
      </c>
      <c r="J42" s="3" t="s">
        <v>80</v>
      </c>
      <c r="K42" s="20"/>
      <c r="L42" s="26" t="s">
        <v>112</v>
      </c>
      <c r="M42" s="3">
        <v>1</v>
      </c>
      <c r="N42" s="98" t="s">
        <v>193</v>
      </c>
      <c r="O42" s="14"/>
      <c r="P42" s="50" t="s">
        <v>58</v>
      </c>
      <c r="Q42" s="71">
        <v>1715819</v>
      </c>
      <c r="R42" s="71">
        <v>1715819</v>
      </c>
      <c r="S42" s="71">
        <v>8160239</v>
      </c>
      <c r="T42" s="63">
        <f t="shared" si="2"/>
        <v>11591877</v>
      </c>
      <c r="U42" s="61" t="s">
        <v>83</v>
      </c>
      <c r="V42" s="19" t="s">
        <v>83</v>
      </c>
      <c r="W42" s="2" t="s">
        <v>22</v>
      </c>
      <c r="X42" s="2" t="s">
        <v>138</v>
      </c>
      <c r="Y42" s="19" t="s">
        <v>83</v>
      </c>
    </row>
    <row r="43" spans="1:25" s="18" customFormat="1" x14ac:dyDescent="0.25">
      <c r="A43" s="2" t="s">
        <v>428</v>
      </c>
      <c r="B43" s="3" t="s">
        <v>18</v>
      </c>
      <c r="C43" s="85">
        <v>2021</v>
      </c>
      <c r="D43" s="86">
        <v>2021</v>
      </c>
      <c r="E43" s="19" t="s">
        <v>83</v>
      </c>
      <c r="F43" s="3" t="s">
        <v>24</v>
      </c>
      <c r="G43" s="19" t="s">
        <v>83</v>
      </c>
      <c r="H43" s="3" t="s">
        <v>79</v>
      </c>
      <c r="I43" s="3" t="s">
        <v>20</v>
      </c>
      <c r="J43" s="3" t="s">
        <v>80</v>
      </c>
      <c r="K43" s="20"/>
      <c r="L43" s="26" t="s">
        <v>113</v>
      </c>
      <c r="M43" s="3">
        <v>1</v>
      </c>
      <c r="N43" s="98" t="s">
        <v>193</v>
      </c>
      <c r="O43" s="14"/>
      <c r="P43" s="50" t="s">
        <v>58</v>
      </c>
      <c r="Q43" s="71">
        <v>70631.58</v>
      </c>
      <c r="R43" s="71">
        <v>70631.58</v>
      </c>
      <c r="S43" s="71">
        <v>52973.68</v>
      </c>
      <c r="T43" s="63">
        <f t="shared" si="2"/>
        <v>194236.84</v>
      </c>
      <c r="U43" s="61" t="s">
        <v>83</v>
      </c>
      <c r="V43" s="19" t="s">
        <v>83</v>
      </c>
      <c r="W43" s="2" t="s">
        <v>22</v>
      </c>
      <c r="X43" s="2" t="s">
        <v>138</v>
      </c>
      <c r="Y43" s="19" t="s">
        <v>83</v>
      </c>
    </row>
    <row r="44" spans="1:25" s="18" customFormat="1" x14ac:dyDescent="0.25">
      <c r="A44" s="2" t="s">
        <v>429</v>
      </c>
      <c r="B44" s="3" t="s">
        <v>18</v>
      </c>
      <c r="C44" s="85">
        <v>2021</v>
      </c>
      <c r="D44" s="86">
        <v>2021</v>
      </c>
      <c r="E44" s="19" t="s">
        <v>83</v>
      </c>
      <c r="F44" s="3" t="s">
        <v>24</v>
      </c>
      <c r="G44" s="19" t="s">
        <v>83</v>
      </c>
      <c r="H44" s="3" t="s">
        <v>79</v>
      </c>
      <c r="I44" s="3" t="s">
        <v>20</v>
      </c>
      <c r="J44" s="3" t="s">
        <v>80</v>
      </c>
      <c r="K44" s="20"/>
      <c r="L44" s="26" t="s">
        <v>114</v>
      </c>
      <c r="M44" s="3">
        <v>1</v>
      </c>
      <c r="N44" s="98" t="s">
        <v>193</v>
      </c>
      <c r="O44" s="14"/>
      <c r="P44" s="50" t="s">
        <v>58</v>
      </c>
      <c r="Q44" s="71">
        <v>420000</v>
      </c>
      <c r="R44" s="71">
        <v>0</v>
      </c>
      <c r="S44" s="74">
        <v>0</v>
      </c>
      <c r="T44" s="63">
        <f t="shared" si="2"/>
        <v>420000</v>
      </c>
      <c r="U44" s="61" t="s">
        <v>83</v>
      </c>
      <c r="V44" s="19" t="s">
        <v>83</v>
      </c>
      <c r="W44" s="2" t="s">
        <v>22</v>
      </c>
      <c r="X44" s="2" t="s">
        <v>138</v>
      </c>
      <c r="Y44" s="19" t="s">
        <v>83</v>
      </c>
    </row>
    <row r="45" spans="1:25" s="18" customFormat="1" x14ac:dyDescent="0.25">
      <c r="A45" s="2" t="s">
        <v>430</v>
      </c>
      <c r="B45" s="3" t="s">
        <v>18</v>
      </c>
      <c r="C45" s="85">
        <v>2021</v>
      </c>
      <c r="D45" s="86">
        <v>2021</v>
      </c>
      <c r="E45" s="19" t="s">
        <v>83</v>
      </c>
      <c r="F45" s="3" t="s">
        <v>24</v>
      </c>
      <c r="G45" s="19" t="s">
        <v>83</v>
      </c>
      <c r="H45" s="3" t="s">
        <v>79</v>
      </c>
      <c r="I45" s="3" t="s">
        <v>20</v>
      </c>
      <c r="J45" s="3" t="s">
        <v>80</v>
      </c>
      <c r="K45" s="20"/>
      <c r="L45" s="26" t="s">
        <v>115</v>
      </c>
      <c r="M45" s="3">
        <v>1</v>
      </c>
      <c r="N45" s="81" t="s">
        <v>193</v>
      </c>
      <c r="O45" s="14"/>
      <c r="P45" s="50" t="s">
        <v>58</v>
      </c>
      <c r="Q45" s="71">
        <v>2415.6</v>
      </c>
      <c r="R45" s="71">
        <v>0</v>
      </c>
      <c r="S45" s="74">
        <v>0</v>
      </c>
      <c r="T45" s="63">
        <f t="shared" si="2"/>
        <v>2415.6</v>
      </c>
      <c r="U45" s="61" t="s">
        <v>83</v>
      </c>
      <c r="V45" s="19" t="s">
        <v>83</v>
      </c>
      <c r="W45" s="19" t="s">
        <v>83</v>
      </c>
      <c r="X45" s="19" t="s">
        <v>83</v>
      </c>
      <c r="Y45" s="19" t="s">
        <v>83</v>
      </c>
    </row>
    <row r="46" spans="1:25" s="18" customFormat="1" x14ac:dyDescent="0.25">
      <c r="A46" s="2" t="s">
        <v>431</v>
      </c>
      <c r="B46" s="3" t="s">
        <v>18</v>
      </c>
      <c r="C46" s="85">
        <v>2021</v>
      </c>
      <c r="D46" s="86">
        <v>2021</v>
      </c>
      <c r="E46" s="19" t="s">
        <v>83</v>
      </c>
      <c r="F46" s="3" t="s">
        <v>24</v>
      </c>
      <c r="G46" s="19" t="s">
        <v>83</v>
      </c>
      <c r="H46" s="3" t="s">
        <v>79</v>
      </c>
      <c r="I46" s="3" t="s">
        <v>20</v>
      </c>
      <c r="J46" s="3" t="s">
        <v>80</v>
      </c>
      <c r="K46" s="20"/>
      <c r="L46" s="26" t="s">
        <v>116</v>
      </c>
      <c r="M46" s="3">
        <v>1</v>
      </c>
      <c r="N46" s="81" t="s">
        <v>193</v>
      </c>
      <c r="O46" s="14"/>
      <c r="P46" s="50" t="s">
        <v>58</v>
      </c>
      <c r="Q46" s="71">
        <v>55306.67</v>
      </c>
      <c r="R46" s="71">
        <v>55306.66</v>
      </c>
      <c r="S46" s="74">
        <v>0</v>
      </c>
      <c r="T46" s="63">
        <f t="shared" si="2"/>
        <v>110613.33</v>
      </c>
      <c r="U46" s="61" t="s">
        <v>83</v>
      </c>
      <c r="V46" s="19" t="s">
        <v>83</v>
      </c>
      <c r="W46" s="19" t="s">
        <v>83</v>
      </c>
      <c r="X46" s="19" t="s">
        <v>83</v>
      </c>
      <c r="Y46" s="19" t="s">
        <v>83</v>
      </c>
    </row>
    <row r="47" spans="1:25" s="18" customFormat="1" x14ac:dyDescent="0.25">
      <c r="A47" s="2" t="s">
        <v>432</v>
      </c>
      <c r="B47" s="3" t="s">
        <v>18</v>
      </c>
      <c r="C47" s="85">
        <v>2021</v>
      </c>
      <c r="D47" s="86">
        <v>2021</v>
      </c>
      <c r="E47" s="19" t="s">
        <v>83</v>
      </c>
      <c r="F47" s="3" t="s">
        <v>24</v>
      </c>
      <c r="G47" s="19" t="s">
        <v>83</v>
      </c>
      <c r="H47" s="3" t="s">
        <v>79</v>
      </c>
      <c r="I47" s="3" t="s">
        <v>20</v>
      </c>
      <c r="J47" s="3" t="s">
        <v>80</v>
      </c>
      <c r="K47" s="20"/>
      <c r="L47" s="67" t="s">
        <v>117</v>
      </c>
      <c r="M47" s="3">
        <v>1</v>
      </c>
      <c r="N47" s="81" t="s">
        <v>193</v>
      </c>
      <c r="O47" s="14"/>
      <c r="P47" s="50" t="s">
        <v>58</v>
      </c>
      <c r="Q47" s="71">
        <v>10797</v>
      </c>
      <c r="R47" s="71">
        <v>0</v>
      </c>
      <c r="S47" s="74">
        <v>0</v>
      </c>
      <c r="T47" s="63">
        <f t="shared" si="2"/>
        <v>10797</v>
      </c>
      <c r="U47" s="61" t="s">
        <v>83</v>
      </c>
      <c r="V47" s="19" t="s">
        <v>83</v>
      </c>
      <c r="W47" s="19" t="s">
        <v>83</v>
      </c>
      <c r="X47" s="19" t="s">
        <v>83</v>
      </c>
      <c r="Y47" s="19" t="s">
        <v>83</v>
      </c>
    </row>
    <row r="48" spans="1:25" s="8" customFormat="1" ht="22.5" customHeight="1" x14ac:dyDescent="0.25">
      <c r="A48" s="2" t="s">
        <v>433</v>
      </c>
      <c r="B48" s="2" t="s">
        <v>18</v>
      </c>
      <c r="C48" s="85">
        <v>2021</v>
      </c>
      <c r="D48" s="86">
        <v>2021</v>
      </c>
      <c r="E48" s="21" t="s">
        <v>83</v>
      </c>
      <c r="F48" s="21" t="s">
        <v>24</v>
      </c>
      <c r="G48" s="21" t="s">
        <v>83</v>
      </c>
      <c r="H48" s="3" t="s">
        <v>79</v>
      </c>
      <c r="I48" s="22" t="s">
        <v>20</v>
      </c>
      <c r="J48" s="3" t="s">
        <v>80</v>
      </c>
      <c r="K48" s="13"/>
      <c r="L48" s="3" t="s">
        <v>118</v>
      </c>
      <c r="M48" s="23">
        <v>1</v>
      </c>
      <c r="N48" s="82" t="s">
        <v>193</v>
      </c>
      <c r="O48" s="21"/>
      <c r="P48" s="50" t="s">
        <v>58</v>
      </c>
      <c r="Q48" s="71">
        <v>86498</v>
      </c>
      <c r="R48" s="74">
        <v>0</v>
      </c>
      <c r="S48" s="74">
        <v>0</v>
      </c>
      <c r="T48" s="63">
        <f t="shared" si="2"/>
        <v>86498</v>
      </c>
      <c r="U48" s="61" t="s">
        <v>83</v>
      </c>
      <c r="V48" s="19" t="s">
        <v>83</v>
      </c>
      <c r="W48" s="19" t="s">
        <v>83</v>
      </c>
      <c r="X48" s="19" t="s">
        <v>83</v>
      </c>
      <c r="Y48" s="19" t="s">
        <v>83</v>
      </c>
    </row>
    <row r="49" spans="1:25" s="8" customFormat="1" ht="22.5" customHeight="1" x14ac:dyDescent="0.25">
      <c r="A49" s="2" t="s">
        <v>434</v>
      </c>
      <c r="B49" s="3" t="s">
        <v>18</v>
      </c>
      <c r="C49" s="85">
        <v>2021</v>
      </c>
      <c r="D49" s="86">
        <v>2021</v>
      </c>
      <c r="E49" s="24" t="s">
        <v>83</v>
      </c>
      <c r="F49" s="24" t="s">
        <v>24</v>
      </c>
      <c r="G49" s="24" t="s">
        <v>83</v>
      </c>
      <c r="H49" s="3" t="s">
        <v>79</v>
      </c>
      <c r="I49" s="25" t="s">
        <v>20</v>
      </c>
      <c r="J49" s="3" t="s">
        <v>80</v>
      </c>
      <c r="K49" s="20"/>
      <c r="L49" s="3" t="s">
        <v>84</v>
      </c>
      <c r="M49" s="26">
        <v>1</v>
      </c>
      <c r="N49" s="82" t="s">
        <v>193</v>
      </c>
      <c r="O49" s="24"/>
      <c r="P49" s="50" t="s">
        <v>58</v>
      </c>
      <c r="Q49" s="71">
        <v>167034.23000000001</v>
      </c>
      <c r="R49" s="74">
        <v>0</v>
      </c>
      <c r="S49" s="74">
        <v>0</v>
      </c>
      <c r="T49" s="63">
        <f t="shared" si="2"/>
        <v>167034.23000000001</v>
      </c>
      <c r="U49" s="61" t="s">
        <v>83</v>
      </c>
      <c r="V49" s="19" t="s">
        <v>83</v>
      </c>
      <c r="W49" s="19" t="s">
        <v>83</v>
      </c>
      <c r="X49" s="19" t="s">
        <v>83</v>
      </c>
      <c r="Y49" s="19" t="s">
        <v>83</v>
      </c>
    </row>
    <row r="50" spans="1:25" s="8" customFormat="1" ht="22.5" customHeight="1" x14ac:dyDescent="0.25">
      <c r="A50" s="2" t="s">
        <v>435</v>
      </c>
      <c r="B50" s="3" t="s">
        <v>18</v>
      </c>
      <c r="C50" s="85">
        <v>2021</v>
      </c>
      <c r="D50" s="86">
        <v>2021</v>
      </c>
      <c r="E50" s="24" t="s">
        <v>83</v>
      </c>
      <c r="F50" s="24" t="s">
        <v>24</v>
      </c>
      <c r="G50" s="24" t="s">
        <v>83</v>
      </c>
      <c r="H50" s="3" t="s">
        <v>79</v>
      </c>
      <c r="I50" s="25" t="s">
        <v>20</v>
      </c>
      <c r="J50" s="3" t="s">
        <v>80</v>
      </c>
      <c r="K50" s="20"/>
      <c r="L50" s="3" t="s">
        <v>85</v>
      </c>
      <c r="M50" s="26">
        <v>1</v>
      </c>
      <c r="N50" s="82" t="s">
        <v>193</v>
      </c>
      <c r="O50" s="24"/>
      <c r="P50" s="50" t="s">
        <v>58</v>
      </c>
      <c r="Q50" s="71">
        <v>197741.82</v>
      </c>
      <c r="R50" s="74">
        <v>0</v>
      </c>
      <c r="S50" s="74">
        <v>0</v>
      </c>
      <c r="T50" s="63">
        <f t="shared" si="2"/>
        <v>197741.82</v>
      </c>
      <c r="U50" s="61" t="s">
        <v>83</v>
      </c>
      <c r="V50" s="19" t="s">
        <v>83</v>
      </c>
      <c r="W50" s="19" t="s">
        <v>83</v>
      </c>
      <c r="X50" s="19" t="s">
        <v>83</v>
      </c>
      <c r="Y50" s="19" t="s">
        <v>83</v>
      </c>
    </row>
    <row r="51" spans="1:25" s="8" customFormat="1" ht="22.5" customHeight="1" x14ac:dyDescent="0.25">
      <c r="A51" s="2" t="s">
        <v>436</v>
      </c>
      <c r="B51" s="3" t="s">
        <v>18</v>
      </c>
      <c r="C51" s="85">
        <v>2021</v>
      </c>
      <c r="D51" s="86">
        <v>2021</v>
      </c>
      <c r="E51" s="24" t="s">
        <v>83</v>
      </c>
      <c r="F51" s="24" t="s">
        <v>24</v>
      </c>
      <c r="G51" s="24" t="s">
        <v>83</v>
      </c>
      <c r="H51" s="3" t="s">
        <v>79</v>
      </c>
      <c r="I51" s="25" t="s">
        <v>20</v>
      </c>
      <c r="J51" s="3" t="s">
        <v>80</v>
      </c>
      <c r="K51" s="20"/>
      <c r="L51" s="3" t="s">
        <v>86</v>
      </c>
      <c r="M51" s="26">
        <v>1</v>
      </c>
      <c r="N51" s="82" t="s">
        <v>193</v>
      </c>
      <c r="O51" s="24"/>
      <c r="P51" s="50" t="s">
        <v>58</v>
      </c>
      <c r="Q51" s="71">
        <v>122485.55</v>
      </c>
      <c r="R51" s="74">
        <v>0</v>
      </c>
      <c r="S51" s="74">
        <v>0</v>
      </c>
      <c r="T51" s="63">
        <f t="shared" si="2"/>
        <v>122485.55</v>
      </c>
      <c r="U51" s="61" t="s">
        <v>83</v>
      </c>
      <c r="V51" s="19" t="s">
        <v>83</v>
      </c>
      <c r="W51" s="19" t="s">
        <v>83</v>
      </c>
      <c r="X51" s="19" t="s">
        <v>83</v>
      </c>
      <c r="Y51" s="19" t="s">
        <v>83</v>
      </c>
    </row>
    <row r="52" spans="1:25" s="8" customFormat="1" ht="22.5" customHeight="1" x14ac:dyDescent="0.25">
      <c r="A52" s="2" t="s">
        <v>437</v>
      </c>
      <c r="B52" s="3" t="s">
        <v>18</v>
      </c>
      <c r="C52" s="85">
        <v>2021</v>
      </c>
      <c r="D52" s="86">
        <v>2021</v>
      </c>
      <c r="E52" s="24" t="s">
        <v>83</v>
      </c>
      <c r="F52" s="24" t="s">
        <v>24</v>
      </c>
      <c r="G52" s="24" t="s">
        <v>83</v>
      </c>
      <c r="H52" s="3" t="s">
        <v>79</v>
      </c>
      <c r="I52" s="25" t="s">
        <v>20</v>
      </c>
      <c r="J52" s="3" t="s">
        <v>80</v>
      </c>
      <c r="K52" s="20"/>
      <c r="L52" s="3" t="s">
        <v>119</v>
      </c>
      <c r="M52" s="26">
        <v>1</v>
      </c>
      <c r="N52" s="82" t="s">
        <v>193</v>
      </c>
      <c r="O52" s="24"/>
      <c r="P52" s="50" t="s">
        <v>58</v>
      </c>
      <c r="Q52" s="71">
        <v>58013.81</v>
      </c>
      <c r="R52" s="74">
        <v>0</v>
      </c>
      <c r="S52" s="72">
        <v>0</v>
      </c>
      <c r="T52" s="63">
        <f t="shared" si="2"/>
        <v>58013.81</v>
      </c>
      <c r="U52" s="61" t="s">
        <v>83</v>
      </c>
      <c r="V52" s="19" t="s">
        <v>83</v>
      </c>
      <c r="W52" s="19" t="s">
        <v>83</v>
      </c>
      <c r="X52" s="19" t="s">
        <v>83</v>
      </c>
      <c r="Y52" s="19" t="s">
        <v>83</v>
      </c>
    </row>
    <row r="53" spans="1:25" s="8" customFormat="1" ht="23.25" customHeight="1" x14ac:dyDescent="0.25">
      <c r="A53" s="2" t="s">
        <v>438</v>
      </c>
      <c r="B53" s="3" t="s">
        <v>18</v>
      </c>
      <c r="C53" s="85">
        <v>2021</v>
      </c>
      <c r="D53" s="86">
        <v>2021</v>
      </c>
      <c r="E53" s="24" t="s">
        <v>83</v>
      </c>
      <c r="F53" s="24" t="s">
        <v>24</v>
      </c>
      <c r="G53" s="24" t="s">
        <v>83</v>
      </c>
      <c r="H53" s="3" t="s">
        <v>79</v>
      </c>
      <c r="I53" s="25" t="s">
        <v>20</v>
      </c>
      <c r="J53" s="3" t="s">
        <v>80</v>
      </c>
      <c r="K53" s="20"/>
      <c r="L53" s="3" t="s">
        <v>120</v>
      </c>
      <c r="M53" s="26">
        <v>1</v>
      </c>
      <c r="N53" s="82" t="s">
        <v>193</v>
      </c>
      <c r="O53" s="24"/>
      <c r="P53" s="50" t="s">
        <v>58</v>
      </c>
      <c r="Q53" s="71">
        <v>362293.88</v>
      </c>
      <c r="R53" s="74">
        <v>0</v>
      </c>
      <c r="S53" s="72">
        <v>0</v>
      </c>
      <c r="T53" s="63">
        <f t="shared" si="2"/>
        <v>362293.88</v>
      </c>
      <c r="U53" s="61" t="s">
        <v>83</v>
      </c>
      <c r="V53" s="19" t="s">
        <v>83</v>
      </c>
      <c r="W53" s="19" t="s">
        <v>83</v>
      </c>
      <c r="X53" s="19" t="s">
        <v>83</v>
      </c>
      <c r="Y53" s="19" t="s">
        <v>83</v>
      </c>
    </row>
    <row r="54" spans="1:25" s="8" customFormat="1" ht="30.75" customHeight="1" x14ac:dyDescent="0.25">
      <c r="A54" s="2" t="s">
        <v>439</v>
      </c>
      <c r="B54" s="3" t="s">
        <v>18</v>
      </c>
      <c r="C54" s="85">
        <v>2021</v>
      </c>
      <c r="D54" s="86">
        <v>2021</v>
      </c>
      <c r="E54" s="24" t="s">
        <v>83</v>
      </c>
      <c r="F54" s="24" t="s">
        <v>24</v>
      </c>
      <c r="G54" s="24" t="s">
        <v>83</v>
      </c>
      <c r="H54" s="3" t="s">
        <v>79</v>
      </c>
      <c r="I54" s="25" t="s">
        <v>20</v>
      </c>
      <c r="J54" s="3" t="s">
        <v>80</v>
      </c>
      <c r="K54" s="20"/>
      <c r="L54" s="28" t="s">
        <v>121</v>
      </c>
      <c r="M54" s="26">
        <v>1</v>
      </c>
      <c r="N54" s="82" t="s">
        <v>193</v>
      </c>
      <c r="O54" s="24"/>
      <c r="P54" s="50" t="s">
        <v>58</v>
      </c>
      <c r="Q54" s="71">
        <v>18300</v>
      </c>
      <c r="R54" s="74">
        <v>0</v>
      </c>
      <c r="S54" s="72">
        <v>0</v>
      </c>
      <c r="T54" s="63">
        <f t="shared" si="2"/>
        <v>18300</v>
      </c>
      <c r="U54" s="61" t="s">
        <v>83</v>
      </c>
      <c r="V54" s="19" t="s">
        <v>83</v>
      </c>
      <c r="W54" s="19" t="s">
        <v>83</v>
      </c>
      <c r="X54" s="19" t="s">
        <v>83</v>
      </c>
      <c r="Y54" s="19" t="s">
        <v>83</v>
      </c>
    </row>
    <row r="55" spans="1:25" s="8" customFormat="1" ht="22.5" customHeight="1" x14ac:dyDescent="0.25">
      <c r="A55" s="2" t="s">
        <v>440</v>
      </c>
      <c r="B55" s="3" t="s">
        <v>18</v>
      </c>
      <c r="C55" s="85">
        <v>2021</v>
      </c>
      <c r="D55" s="86">
        <v>2021</v>
      </c>
      <c r="E55" s="24" t="s">
        <v>83</v>
      </c>
      <c r="F55" s="24" t="s">
        <v>24</v>
      </c>
      <c r="G55" s="24" t="s">
        <v>83</v>
      </c>
      <c r="H55" s="3" t="s">
        <v>79</v>
      </c>
      <c r="I55" s="25" t="s">
        <v>20</v>
      </c>
      <c r="J55" s="3" t="s">
        <v>80</v>
      </c>
      <c r="K55" s="20"/>
      <c r="L55" s="28" t="s">
        <v>122</v>
      </c>
      <c r="M55" s="26">
        <v>1</v>
      </c>
      <c r="N55" s="82" t="s">
        <v>193</v>
      </c>
      <c r="O55" s="24"/>
      <c r="P55" s="50" t="s">
        <v>58</v>
      </c>
      <c r="Q55" s="71">
        <v>10113.799999999999</v>
      </c>
      <c r="R55" s="74">
        <v>0</v>
      </c>
      <c r="S55" s="72">
        <v>0</v>
      </c>
      <c r="T55" s="63">
        <f t="shared" si="2"/>
        <v>10113.799999999999</v>
      </c>
      <c r="U55" s="61" t="s">
        <v>83</v>
      </c>
      <c r="V55" s="19" t="s">
        <v>83</v>
      </c>
      <c r="W55" s="19" t="s">
        <v>83</v>
      </c>
      <c r="X55" s="19" t="s">
        <v>83</v>
      </c>
      <c r="Y55" s="19" t="s">
        <v>83</v>
      </c>
    </row>
    <row r="56" spans="1:25" s="8" customFormat="1" ht="22.5" customHeight="1" x14ac:dyDescent="0.25">
      <c r="A56" s="2" t="s">
        <v>441</v>
      </c>
      <c r="B56" s="3" t="s">
        <v>18</v>
      </c>
      <c r="C56" s="85">
        <v>2021</v>
      </c>
      <c r="D56" s="86">
        <v>2021</v>
      </c>
      <c r="E56" s="24" t="s">
        <v>83</v>
      </c>
      <c r="F56" s="24" t="s">
        <v>24</v>
      </c>
      <c r="G56" s="24" t="s">
        <v>83</v>
      </c>
      <c r="H56" s="3" t="s">
        <v>79</v>
      </c>
      <c r="I56" s="25" t="s">
        <v>20</v>
      </c>
      <c r="J56" s="3" t="s">
        <v>80</v>
      </c>
      <c r="K56" s="20"/>
      <c r="L56" s="28" t="s">
        <v>179</v>
      </c>
      <c r="M56" s="26">
        <v>1</v>
      </c>
      <c r="N56" s="82" t="s">
        <v>193</v>
      </c>
      <c r="O56" s="24"/>
      <c r="P56" s="50" t="s">
        <v>58</v>
      </c>
      <c r="Q56" s="71">
        <v>85400</v>
      </c>
      <c r="R56" s="74">
        <v>0</v>
      </c>
      <c r="S56" s="72">
        <v>0</v>
      </c>
      <c r="T56" s="63">
        <f t="shared" si="2"/>
        <v>85400</v>
      </c>
      <c r="U56" s="61" t="s">
        <v>83</v>
      </c>
      <c r="V56" s="19" t="s">
        <v>83</v>
      </c>
      <c r="W56" s="19" t="s">
        <v>83</v>
      </c>
      <c r="X56" s="19" t="s">
        <v>83</v>
      </c>
      <c r="Y56" s="19" t="s">
        <v>83</v>
      </c>
    </row>
    <row r="57" spans="1:25" s="8" customFormat="1" ht="22.5" customHeight="1" x14ac:dyDescent="0.25">
      <c r="A57" s="2" t="s">
        <v>442</v>
      </c>
      <c r="B57" s="3" t="s">
        <v>18</v>
      </c>
      <c r="C57" s="85">
        <v>2021</v>
      </c>
      <c r="D57" s="86">
        <v>2021</v>
      </c>
      <c r="E57" s="24" t="s">
        <v>83</v>
      </c>
      <c r="F57" s="24" t="s">
        <v>24</v>
      </c>
      <c r="G57" s="24" t="s">
        <v>83</v>
      </c>
      <c r="H57" s="3" t="s">
        <v>79</v>
      </c>
      <c r="I57" s="25" t="s">
        <v>20</v>
      </c>
      <c r="J57" s="3" t="s">
        <v>80</v>
      </c>
      <c r="K57" s="20"/>
      <c r="L57" s="68" t="s">
        <v>180</v>
      </c>
      <c r="M57" s="26">
        <v>1</v>
      </c>
      <c r="N57" s="83" t="s">
        <v>193</v>
      </c>
      <c r="O57" s="24"/>
      <c r="P57" s="50" t="s">
        <v>58</v>
      </c>
      <c r="Q57" s="71">
        <v>8967</v>
      </c>
      <c r="R57" s="74">
        <v>0</v>
      </c>
      <c r="S57" s="72">
        <v>0</v>
      </c>
      <c r="T57" s="63">
        <f t="shared" si="2"/>
        <v>8967</v>
      </c>
      <c r="U57" s="61" t="s">
        <v>83</v>
      </c>
      <c r="V57" s="19" t="s">
        <v>83</v>
      </c>
      <c r="W57" s="19" t="s">
        <v>83</v>
      </c>
      <c r="X57" s="19" t="s">
        <v>83</v>
      </c>
      <c r="Y57" s="19" t="s">
        <v>83</v>
      </c>
    </row>
    <row r="58" spans="1:25" s="8" customFormat="1" ht="28.5" customHeight="1" x14ac:dyDescent="0.25">
      <c r="A58" s="2" t="s">
        <v>443</v>
      </c>
      <c r="B58" s="3" t="s">
        <v>18</v>
      </c>
      <c r="C58" s="85">
        <v>2021</v>
      </c>
      <c r="D58" s="86">
        <v>2021</v>
      </c>
      <c r="E58" s="24" t="s">
        <v>83</v>
      </c>
      <c r="F58" s="24" t="s">
        <v>24</v>
      </c>
      <c r="G58" s="24" t="s">
        <v>83</v>
      </c>
      <c r="H58" s="3" t="s">
        <v>79</v>
      </c>
      <c r="I58" s="25" t="s">
        <v>20</v>
      </c>
      <c r="J58" s="3" t="s">
        <v>80</v>
      </c>
      <c r="K58" s="20"/>
      <c r="L58" s="68" t="s">
        <v>181</v>
      </c>
      <c r="M58" s="26">
        <v>1</v>
      </c>
      <c r="N58" s="83" t="s">
        <v>193</v>
      </c>
      <c r="O58" s="24"/>
      <c r="P58" s="50" t="s">
        <v>58</v>
      </c>
      <c r="Q58" s="71">
        <v>3050</v>
      </c>
      <c r="R58" s="74">
        <v>0</v>
      </c>
      <c r="S58" s="53">
        <v>0</v>
      </c>
      <c r="T58" s="63">
        <f t="shared" si="2"/>
        <v>3050</v>
      </c>
      <c r="U58" s="61" t="s">
        <v>83</v>
      </c>
      <c r="V58" s="19" t="s">
        <v>83</v>
      </c>
      <c r="W58" s="19" t="s">
        <v>83</v>
      </c>
      <c r="X58" s="19" t="s">
        <v>83</v>
      </c>
      <c r="Y58" s="19" t="s">
        <v>83</v>
      </c>
    </row>
    <row r="59" spans="1:25" s="8" customFormat="1" ht="22.5" customHeight="1" x14ac:dyDescent="0.25">
      <c r="A59" s="2" t="s">
        <v>444</v>
      </c>
      <c r="B59" s="3" t="s">
        <v>18</v>
      </c>
      <c r="C59" s="85">
        <v>2021</v>
      </c>
      <c r="D59" s="86">
        <v>2021</v>
      </c>
      <c r="E59" s="24" t="s">
        <v>83</v>
      </c>
      <c r="F59" s="24" t="s">
        <v>24</v>
      </c>
      <c r="G59" s="24" t="s">
        <v>83</v>
      </c>
      <c r="H59" s="3" t="s">
        <v>79</v>
      </c>
      <c r="I59" s="25" t="s">
        <v>20</v>
      </c>
      <c r="J59" s="3" t="s">
        <v>80</v>
      </c>
      <c r="K59" s="20"/>
      <c r="L59" s="28" t="s">
        <v>123</v>
      </c>
      <c r="M59" s="26">
        <v>1</v>
      </c>
      <c r="N59" s="82" t="s">
        <v>193</v>
      </c>
      <c r="O59" s="24"/>
      <c r="P59" s="50" t="s">
        <v>58</v>
      </c>
      <c r="Q59" s="71">
        <v>4514</v>
      </c>
      <c r="R59" s="74">
        <v>0</v>
      </c>
      <c r="S59" s="53">
        <v>0</v>
      </c>
      <c r="T59" s="63">
        <f t="shared" si="2"/>
        <v>4514</v>
      </c>
      <c r="U59" s="61" t="s">
        <v>83</v>
      </c>
      <c r="V59" s="19" t="s">
        <v>83</v>
      </c>
      <c r="W59" s="19" t="s">
        <v>83</v>
      </c>
      <c r="X59" s="19" t="s">
        <v>83</v>
      </c>
      <c r="Y59" s="19" t="s">
        <v>83</v>
      </c>
    </row>
    <row r="60" spans="1:25" s="8" customFormat="1" ht="22.5" customHeight="1" x14ac:dyDescent="0.25">
      <c r="A60" s="2" t="s">
        <v>445</v>
      </c>
      <c r="B60" s="3" t="s">
        <v>18</v>
      </c>
      <c r="C60" s="85">
        <v>2021</v>
      </c>
      <c r="D60" s="86">
        <v>2021</v>
      </c>
      <c r="E60" s="24" t="s">
        <v>83</v>
      </c>
      <c r="F60" s="24" t="s">
        <v>24</v>
      </c>
      <c r="G60" s="24" t="s">
        <v>83</v>
      </c>
      <c r="H60" s="3" t="s">
        <v>79</v>
      </c>
      <c r="I60" s="25" t="s">
        <v>20</v>
      </c>
      <c r="J60" s="3" t="s">
        <v>80</v>
      </c>
      <c r="K60" s="20"/>
      <c r="L60" s="28" t="s">
        <v>124</v>
      </c>
      <c r="M60" s="26">
        <v>1</v>
      </c>
      <c r="N60" s="82" t="s">
        <v>193</v>
      </c>
      <c r="O60" s="24"/>
      <c r="P60" s="50" t="s">
        <v>58</v>
      </c>
      <c r="Q60" s="73">
        <v>16470</v>
      </c>
      <c r="R60" s="74">
        <v>0</v>
      </c>
      <c r="S60" s="53">
        <v>0</v>
      </c>
      <c r="T60" s="63">
        <f t="shared" si="2"/>
        <v>16470</v>
      </c>
      <c r="U60" s="61" t="s">
        <v>83</v>
      </c>
      <c r="V60" s="19" t="s">
        <v>83</v>
      </c>
      <c r="W60" s="19" t="s">
        <v>83</v>
      </c>
      <c r="X60" s="19" t="s">
        <v>83</v>
      </c>
      <c r="Y60" s="19" t="s">
        <v>83</v>
      </c>
    </row>
    <row r="61" spans="1:25" s="8" customFormat="1" ht="22.5" customHeight="1" x14ac:dyDescent="0.25">
      <c r="A61" s="2" t="s">
        <v>446</v>
      </c>
      <c r="B61" s="3" t="s">
        <v>18</v>
      </c>
      <c r="C61" s="85">
        <v>2021</v>
      </c>
      <c r="D61" s="86">
        <v>2021</v>
      </c>
      <c r="E61" s="24" t="s">
        <v>83</v>
      </c>
      <c r="F61" s="24" t="s">
        <v>24</v>
      </c>
      <c r="G61" s="24" t="s">
        <v>83</v>
      </c>
      <c r="H61" s="3" t="s">
        <v>79</v>
      </c>
      <c r="I61" s="25" t="s">
        <v>20</v>
      </c>
      <c r="J61" s="3" t="s">
        <v>80</v>
      </c>
      <c r="K61" s="20"/>
      <c r="L61" s="3" t="s">
        <v>125</v>
      </c>
      <c r="M61" s="26">
        <v>1</v>
      </c>
      <c r="N61" s="82" t="s">
        <v>193</v>
      </c>
      <c r="O61" s="24"/>
      <c r="P61" s="50" t="s">
        <v>58</v>
      </c>
      <c r="Q61" s="73">
        <v>16659.099999999999</v>
      </c>
      <c r="R61" s="74">
        <v>0</v>
      </c>
      <c r="S61" s="53">
        <v>0</v>
      </c>
      <c r="T61" s="63">
        <f t="shared" si="2"/>
        <v>16659.099999999999</v>
      </c>
      <c r="U61" s="61" t="s">
        <v>83</v>
      </c>
      <c r="V61" s="19" t="s">
        <v>83</v>
      </c>
      <c r="W61" s="19" t="s">
        <v>83</v>
      </c>
      <c r="X61" s="19" t="s">
        <v>83</v>
      </c>
      <c r="Y61" s="19" t="s">
        <v>83</v>
      </c>
    </row>
    <row r="62" spans="1:25" s="8" customFormat="1" ht="29.25" customHeight="1" x14ac:dyDescent="0.25">
      <c r="A62" s="2" t="s">
        <v>447</v>
      </c>
      <c r="B62" s="3" t="s">
        <v>18</v>
      </c>
      <c r="C62" s="85">
        <v>2021</v>
      </c>
      <c r="D62" s="86">
        <v>2021</v>
      </c>
      <c r="E62" s="24" t="s">
        <v>83</v>
      </c>
      <c r="F62" s="24" t="s">
        <v>24</v>
      </c>
      <c r="G62" s="24" t="s">
        <v>83</v>
      </c>
      <c r="H62" s="3" t="s">
        <v>79</v>
      </c>
      <c r="I62" s="25" t="s">
        <v>20</v>
      </c>
      <c r="J62" s="3" t="s">
        <v>80</v>
      </c>
      <c r="K62" s="20"/>
      <c r="L62" s="28" t="s">
        <v>126</v>
      </c>
      <c r="M62" s="26">
        <v>1</v>
      </c>
      <c r="N62" s="82" t="s">
        <v>193</v>
      </c>
      <c r="O62" s="24"/>
      <c r="P62" s="50" t="s">
        <v>58</v>
      </c>
      <c r="Q62" s="71">
        <v>23042.09</v>
      </c>
      <c r="R62" s="74">
        <v>0</v>
      </c>
      <c r="S62" s="53">
        <v>0</v>
      </c>
      <c r="T62" s="63">
        <f t="shared" si="2"/>
        <v>23042.09</v>
      </c>
      <c r="U62" s="61" t="s">
        <v>83</v>
      </c>
      <c r="V62" s="19" t="s">
        <v>83</v>
      </c>
      <c r="W62" s="19" t="s">
        <v>83</v>
      </c>
      <c r="X62" s="19" t="s">
        <v>83</v>
      </c>
      <c r="Y62" s="19" t="s">
        <v>83</v>
      </c>
    </row>
    <row r="63" spans="1:25" s="8" customFormat="1" ht="25.5" x14ac:dyDescent="0.25">
      <c r="A63" s="2" t="s">
        <v>448</v>
      </c>
      <c r="B63" s="3" t="s">
        <v>18</v>
      </c>
      <c r="C63" s="85">
        <v>2021</v>
      </c>
      <c r="D63" s="86">
        <v>2021</v>
      </c>
      <c r="E63" s="24" t="s">
        <v>83</v>
      </c>
      <c r="F63" s="3" t="s">
        <v>24</v>
      </c>
      <c r="G63" s="19" t="s">
        <v>83</v>
      </c>
      <c r="H63" s="3" t="s">
        <v>79</v>
      </c>
      <c r="I63" s="3" t="s">
        <v>20</v>
      </c>
      <c r="J63" s="3" t="s">
        <v>80</v>
      </c>
      <c r="K63" s="20"/>
      <c r="L63" s="28" t="s">
        <v>127</v>
      </c>
      <c r="M63" s="3">
        <v>1</v>
      </c>
      <c r="N63" s="82" t="s">
        <v>193</v>
      </c>
      <c r="O63" s="14"/>
      <c r="P63" s="50" t="s">
        <v>58</v>
      </c>
      <c r="Q63" s="71">
        <v>1811.7</v>
      </c>
      <c r="R63" s="74">
        <v>0</v>
      </c>
      <c r="S63" s="52">
        <v>0</v>
      </c>
      <c r="T63" s="63">
        <f t="shared" si="2"/>
        <v>1811.7</v>
      </c>
      <c r="U63" s="61" t="s">
        <v>83</v>
      </c>
      <c r="V63" s="19" t="s">
        <v>83</v>
      </c>
      <c r="W63" s="19" t="s">
        <v>83</v>
      </c>
      <c r="X63" s="19" t="s">
        <v>83</v>
      </c>
      <c r="Y63" s="19" t="s">
        <v>83</v>
      </c>
    </row>
    <row r="64" spans="1:25" s="27" customFormat="1" x14ac:dyDescent="0.25">
      <c r="A64" s="2" t="s">
        <v>449</v>
      </c>
      <c r="B64" s="3" t="s">
        <v>18</v>
      </c>
      <c r="C64" s="85">
        <v>2021</v>
      </c>
      <c r="D64" s="86">
        <v>2021</v>
      </c>
      <c r="E64" s="24" t="s">
        <v>83</v>
      </c>
      <c r="F64" s="3" t="s">
        <v>24</v>
      </c>
      <c r="G64" s="19" t="s">
        <v>83</v>
      </c>
      <c r="H64" s="3" t="s">
        <v>79</v>
      </c>
      <c r="I64" s="3" t="s">
        <v>20</v>
      </c>
      <c r="J64" s="3" t="s">
        <v>80</v>
      </c>
      <c r="K64" s="20"/>
      <c r="L64" s="3" t="s">
        <v>128</v>
      </c>
      <c r="M64" s="3">
        <v>1</v>
      </c>
      <c r="N64" s="82" t="s">
        <v>193</v>
      </c>
      <c r="O64" s="14"/>
      <c r="P64" s="50" t="s">
        <v>58</v>
      </c>
      <c r="Q64" s="73">
        <v>6527</v>
      </c>
      <c r="R64" s="74">
        <v>0</v>
      </c>
      <c r="S64" s="52">
        <v>0</v>
      </c>
      <c r="T64" s="63">
        <f t="shared" si="2"/>
        <v>6527</v>
      </c>
      <c r="U64" s="61" t="s">
        <v>83</v>
      </c>
      <c r="V64" s="19" t="s">
        <v>83</v>
      </c>
      <c r="W64" s="19" t="s">
        <v>83</v>
      </c>
      <c r="X64" s="19" t="s">
        <v>83</v>
      </c>
      <c r="Y64" s="19" t="s">
        <v>83</v>
      </c>
    </row>
    <row r="65" spans="1:25" s="27" customFormat="1" x14ac:dyDescent="0.25">
      <c r="A65" s="2" t="s">
        <v>450</v>
      </c>
      <c r="B65" s="3" t="s">
        <v>18</v>
      </c>
      <c r="C65" s="85">
        <v>2021</v>
      </c>
      <c r="D65" s="86">
        <v>2021</v>
      </c>
      <c r="E65" s="24" t="s">
        <v>83</v>
      </c>
      <c r="F65" s="3" t="s">
        <v>24</v>
      </c>
      <c r="G65" s="19" t="s">
        <v>83</v>
      </c>
      <c r="H65" s="3" t="s">
        <v>79</v>
      </c>
      <c r="I65" s="3" t="s">
        <v>20</v>
      </c>
      <c r="J65" s="3" t="s">
        <v>80</v>
      </c>
      <c r="K65" s="20"/>
      <c r="L65" s="3" t="s">
        <v>182</v>
      </c>
      <c r="M65" s="3">
        <v>1</v>
      </c>
      <c r="N65" s="82" t="s">
        <v>193</v>
      </c>
      <c r="O65" s="14"/>
      <c r="P65" s="50" t="s">
        <v>58</v>
      </c>
      <c r="Q65" s="73">
        <v>45295.72</v>
      </c>
      <c r="R65" s="74">
        <v>0</v>
      </c>
      <c r="S65" s="52">
        <v>0</v>
      </c>
      <c r="T65" s="63">
        <f t="shared" si="2"/>
        <v>45295.72</v>
      </c>
      <c r="U65" s="61" t="s">
        <v>83</v>
      </c>
      <c r="V65" s="19" t="s">
        <v>83</v>
      </c>
      <c r="W65" s="19" t="s">
        <v>83</v>
      </c>
      <c r="X65" s="19" t="s">
        <v>83</v>
      </c>
      <c r="Y65" s="19" t="s">
        <v>83</v>
      </c>
    </row>
    <row r="66" spans="1:25" s="8" customFormat="1" x14ac:dyDescent="0.25">
      <c r="A66" s="2" t="s">
        <v>451</v>
      </c>
      <c r="B66" s="3" t="s">
        <v>18</v>
      </c>
      <c r="C66" s="85">
        <v>2021</v>
      </c>
      <c r="D66" s="86">
        <v>2021</v>
      </c>
      <c r="E66" s="24" t="s">
        <v>83</v>
      </c>
      <c r="F66" s="3" t="s">
        <v>24</v>
      </c>
      <c r="G66" s="19" t="s">
        <v>83</v>
      </c>
      <c r="H66" s="3" t="s">
        <v>79</v>
      </c>
      <c r="I66" s="3" t="s">
        <v>20</v>
      </c>
      <c r="J66" s="3" t="s">
        <v>80</v>
      </c>
      <c r="K66" s="20"/>
      <c r="L66" s="3" t="s">
        <v>129</v>
      </c>
      <c r="M66" s="3">
        <v>1</v>
      </c>
      <c r="N66" s="82" t="s">
        <v>193</v>
      </c>
      <c r="O66" s="14"/>
      <c r="P66" s="50" t="s">
        <v>58</v>
      </c>
      <c r="Q66" s="73">
        <v>10953.35</v>
      </c>
      <c r="R66" s="74">
        <v>0</v>
      </c>
      <c r="S66" s="52">
        <v>0</v>
      </c>
      <c r="T66" s="63">
        <f t="shared" si="2"/>
        <v>10953.35</v>
      </c>
      <c r="U66" s="61" t="s">
        <v>83</v>
      </c>
      <c r="V66" s="19" t="s">
        <v>83</v>
      </c>
      <c r="W66" s="19" t="s">
        <v>83</v>
      </c>
      <c r="X66" s="19" t="s">
        <v>83</v>
      </c>
      <c r="Y66" s="19" t="s">
        <v>83</v>
      </c>
    </row>
    <row r="67" spans="1:25" s="8" customFormat="1" ht="25.5" x14ac:dyDescent="0.25">
      <c r="A67" s="2" t="s">
        <v>452</v>
      </c>
      <c r="B67" s="3" t="s">
        <v>18</v>
      </c>
      <c r="C67" s="85">
        <v>2021</v>
      </c>
      <c r="D67" s="86">
        <v>2021</v>
      </c>
      <c r="E67" s="24" t="s">
        <v>83</v>
      </c>
      <c r="F67" s="3" t="s">
        <v>24</v>
      </c>
      <c r="G67" s="19" t="s">
        <v>83</v>
      </c>
      <c r="H67" s="3" t="s">
        <v>79</v>
      </c>
      <c r="I67" s="3" t="s">
        <v>20</v>
      </c>
      <c r="J67" s="3" t="s">
        <v>80</v>
      </c>
      <c r="K67" s="20"/>
      <c r="L67" s="3" t="s">
        <v>130</v>
      </c>
      <c r="M67" s="3">
        <v>1</v>
      </c>
      <c r="N67" s="82" t="s">
        <v>193</v>
      </c>
      <c r="O67" s="14"/>
      <c r="P67" s="50" t="s">
        <v>58</v>
      </c>
      <c r="Q67" s="73">
        <v>9424.5</v>
      </c>
      <c r="R67" s="74">
        <v>0</v>
      </c>
      <c r="S67" s="52">
        <v>0</v>
      </c>
      <c r="T67" s="63">
        <f t="shared" si="2"/>
        <v>9424.5</v>
      </c>
      <c r="U67" s="61" t="s">
        <v>83</v>
      </c>
      <c r="V67" s="19" t="s">
        <v>83</v>
      </c>
      <c r="W67" s="19" t="s">
        <v>83</v>
      </c>
      <c r="X67" s="19" t="s">
        <v>83</v>
      </c>
      <c r="Y67" s="19" t="s">
        <v>83</v>
      </c>
    </row>
    <row r="68" spans="1:25" s="8" customFormat="1" ht="25.5" x14ac:dyDescent="0.25">
      <c r="A68" s="2" t="s">
        <v>453</v>
      </c>
      <c r="B68" s="3" t="s">
        <v>18</v>
      </c>
      <c r="C68" s="85">
        <v>2021</v>
      </c>
      <c r="D68" s="86">
        <v>2021</v>
      </c>
      <c r="E68" s="24" t="s">
        <v>83</v>
      </c>
      <c r="F68" s="3" t="s">
        <v>24</v>
      </c>
      <c r="G68" s="19" t="s">
        <v>83</v>
      </c>
      <c r="H68" s="3" t="s">
        <v>79</v>
      </c>
      <c r="I68" s="3" t="s">
        <v>20</v>
      </c>
      <c r="J68" s="3" t="s">
        <v>80</v>
      </c>
      <c r="K68" s="20"/>
      <c r="L68" s="3" t="s">
        <v>183</v>
      </c>
      <c r="M68" s="3">
        <v>1</v>
      </c>
      <c r="N68" s="82" t="s">
        <v>193</v>
      </c>
      <c r="O68" s="14"/>
      <c r="P68" s="50" t="s">
        <v>58</v>
      </c>
      <c r="Q68" s="73">
        <v>1317.6</v>
      </c>
      <c r="R68" s="74">
        <v>0</v>
      </c>
      <c r="S68" s="52">
        <v>0</v>
      </c>
      <c r="T68" s="63">
        <f t="shared" si="2"/>
        <v>1317.6</v>
      </c>
      <c r="U68" s="61" t="s">
        <v>83</v>
      </c>
      <c r="V68" s="19" t="s">
        <v>83</v>
      </c>
      <c r="W68" s="19" t="s">
        <v>83</v>
      </c>
      <c r="X68" s="19" t="s">
        <v>83</v>
      </c>
      <c r="Y68" s="19" t="s">
        <v>83</v>
      </c>
    </row>
    <row r="69" spans="1:25" s="8" customFormat="1" x14ac:dyDescent="0.25">
      <c r="A69" s="2" t="s">
        <v>454</v>
      </c>
      <c r="B69" s="3" t="s">
        <v>18</v>
      </c>
      <c r="C69" s="85">
        <v>2021</v>
      </c>
      <c r="D69" s="86">
        <v>2021</v>
      </c>
      <c r="E69" s="24" t="s">
        <v>83</v>
      </c>
      <c r="F69" s="3" t="s">
        <v>24</v>
      </c>
      <c r="G69" s="19" t="s">
        <v>83</v>
      </c>
      <c r="H69" s="3" t="s">
        <v>79</v>
      </c>
      <c r="I69" s="3" t="s">
        <v>20</v>
      </c>
      <c r="J69" s="3" t="s">
        <v>80</v>
      </c>
      <c r="K69" s="20"/>
      <c r="L69" s="3" t="s">
        <v>131</v>
      </c>
      <c r="M69" s="3" t="s">
        <v>21</v>
      </c>
      <c r="N69" s="82" t="s">
        <v>193</v>
      </c>
      <c r="O69" s="14"/>
      <c r="P69" s="50" t="s">
        <v>58</v>
      </c>
      <c r="Q69" s="73">
        <v>9028</v>
      </c>
      <c r="R69" s="74">
        <v>0</v>
      </c>
      <c r="S69" s="52">
        <v>0</v>
      </c>
      <c r="T69" s="63">
        <f t="shared" si="2"/>
        <v>9028</v>
      </c>
      <c r="U69" s="61" t="s">
        <v>83</v>
      </c>
      <c r="V69" s="19" t="s">
        <v>83</v>
      </c>
      <c r="W69" s="19" t="s">
        <v>83</v>
      </c>
      <c r="X69" s="19" t="s">
        <v>83</v>
      </c>
      <c r="Y69" s="19" t="s">
        <v>83</v>
      </c>
    </row>
    <row r="70" spans="1:25" s="8" customFormat="1" ht="25.5" x14ac:dyDescent="0.25">
      <c r="A70" s="2" t="s">
        <v>455</v>
      </c>
      <c r="B70" s="3" t="s">
        <v>18</v>
      </c>
      <c r="C70" s="85">
        <v>2021</v>
      </c>
      <c r="D70" s="86">
        <v>2021</v>
      </c>
      <c r="E70" s="24" t="s">
        <v>83</v>
      </c>
      <c r="F70" s="3" t="s">
        <v>24</v>
      </c>
      <c r="G70" s="19" t="s">
        <v>83</v>
      </c>
      <c r="H70" s="3" t="s">
        <v>79</v>
      </c>
      <c r="I70" s="3" t="s">
        <v>20</v>
      </c>
      <c r="J70" s="3" t="s">
        <v>80</v>
      </c>
      <c r="K70" s="20"/>
      <c r="L70" s="3" t="s">
        <v>184</v>
      </c>
      <c r="M70" s="3">
        <v>1</v>
      </c>
      <c r="N70" s="82" t="s">
        <v>193</v>
      </c>
      <c r="O70" s="14"/>
      <c r="P70" s="50" t="s">
        <v>58</v>
      </c>
      <c r="Q70" s="73">
        <v>45139.95</v>
      </c>
      <c r="R70" s="74">
        <v>45139.95</v>
      </c>
      <c r="S70" s="74">
        <v>22569.95</v>
      </c>
      <c r="T70" s="63">
        <f t="shared" si="2"/>
        <v>112849.84999999999</v>
      </c>
      <c r="U70" s="61" t="s">
        <v>83</v>
      </c>
      <c r="V70" s="19" t="s">
        <v>83</v>
      </c>
      <c r="W70" s="19" t="s">
        <v>83</v>
      </c>
      <c r="X70" s="19" t="s">
        <v>83</v>
      </c>
      <c r="Y70" s="19" t="s">
        <v>83</v>
      </c>
    </row>
    <row r="71" spans="1:25" s="8" customFormat="1" ht="25.5" x14ac:dyDescent="0.25">
      <c r="A71" s="2" t="s">
        <v>456</v>
      </c>
      <c r="B71" s="3" t="s">
        <v>18</v>
      </c>
      <c r="C71" s="85">
        <v>2021</v>
      </c>
      <c r="D71" s="86">
        <v>2021</v>
      </c>
      <c r="E71" s="24" t="s">
        <v>83</v>
      </c>
      <c r="F71" s="3" t="s">
        <v>24</v>
      </c>
      <c r="G71" s="19" t="s">
        <v>83</v>
      </c>
      <c r="H71" s="3" t="s">
        <v>79</v>
      </c>
      <c r="I71" s="3" t="s">
        <v>20</v>
      </c>
      <c r="J71" s="3" t="s">
        <v>80</v>
      </c>
      <c r="K71" s="20"/>
      <c r="L71" s="3" t="s">
        <v>185</v>
      </c>
      <c r="M71" s="3">
        <v>1</v>
      </c>
      <c r="N71" s="82" t="s">
        <v>193</v>
      </c>
      <c r="O71" s="14"/>
      <c r="P71" s="50" t="s">
        <v>58</v>
      </c>
      <c r="Q71" s="73">
        <v>1708</v>
      </c>
      <c r="R71" s="74">
        <v>1708</v>
      </c>
      <c r="S71" s="74">
        <v>854</v>
      </c>
      <c r="T71" s="63">
        <f t="shared" si="2"/>
        <v>4270</v>
      </c>
      <c r="U71" s="61" t="s">
        <v>83</v>
      </c>
      <c r="V71" s="19" t="s">
        <v>83</v>
      </c>
      <c r="W71" s="19" t="s">
        <v>83</v>
      </c>
      <c r="X71" s="19" t="s">
        <v>83</v>
      </c>
      <c r="Y71" s="19" t="s">
        <v>83</v>
      </c>
    </row>
    <row r="72" spans="1:25" s="8" customFormat="1" x14ac:dyDescent="0.25">
      <c r="A72" s="2" t="s">
        <v>457</v>
      </c>
      <c r="B72" s="3" t="s">
        <v>18</v>
      </c>
      <c r="C72" s="85">
        <v>2021</v>
      </c>
      <c r="D72" s="86">
        <v>2021</v>
      </c>
      <c r="E72" s="19" t="s">
        <v>83</v>
      </c>
      <c r="F72" s="3" t="s">
        <v>24</v>
      </c>
      <c r="G72" s="19" t="s">
        <v>83</v>
      </c>
      <c r="H72" s="3" t="s">
        <v>79</v>
      </c>
      <c r="I72" s="3" t="s">
        <v>20</v>
      </c>
      <c r="J72" s="3" t="s">
        <v>80</v>
      </c>
      <c r="K72" s="20"/>
      <c r="L72" s="3" t="s">
        <v>132</v>
      </c>
      <c r="M72" s="3">
        <v>1</v>
      </c>
      <c r="N72" s="82" t="s">
        <v>193</v>
      </c>
      <c r="O72" s="14"/>
      <c r="P72" s="50" t="s">
        <v>58</v>
      </c>
      <c r="Q72" s="73">
        <v>5471.7</v>
      </c>
      <c r="R72" s="74">
        <v>1367.92</v>
      </c>
      <c r="S72" s="74">
        <v>0</v>
      </c>
      <c r="T72" s="63">
        <f t="shared" si="2"/>
        <v>6839.62</v>
      </c>
      <c r="U72" s="61" t="s">
        <v>83</v>
      </c>
      <c r="V72" s="19" t="s">
        <v>83</v>
      </c>
      <c r="W72" s="19" t="s">
        <v>83</v>
      </c>
      <c r="X72" s="19" t="s">
        <v>83</v>
      </c>
      <c r="Y72" s="19" t="s">
        <v>83</v>
      </c>
    </row>
    <row r="73" spans="1:25" s="8" customFormat="1" x14ac:dyDescent="0.25">
      <c r="A73" s="2" t="s">
        <v>418</v>
      </c>
      <c r="B73" s="3" t="s">
        <v>18</v>
      </c>
      <c r="C73" s="85">
        <v>2021</v>
      </c>
      <c r="D73" s="86">
        <v>2021</v>
      </c>
      <c r="E73" s="19" t="s">
        <v>83</v>
      </c>
      <c r="F73" s="3" t="s">
        <v>24</v>
      </c>
      <c r="G73" s="19" t="s">
        <v>83</v>
      </c>
      <c r="H73" s="3" t="s">
        <v>79</v>
      </c>
      <c r="I73" s="3" t="s">
        <v>20</v>
      </c>
      <c r="J73" s="3" t="s">
        <v>80</v>
      </c>
      <c r="K73" s="20"/>
      <c r="L73" s="3" t="s">
        <v>186</v>
      </c>
      <c r="M73" s="3">
        <v>1</v>
      </c>
      <c r="N73" s="82" t="s">
        <v>193</v>
      </c>
      <c r="O73" s="14"/>
      <c r="P73" s="50" t="s">
        <v>58</v>
      </c>
      <c r="Q73" s="73">
        <v>26546.9</v>
      </c>
      <c r="R73" s="74">
        <v>26546.9</v>
      </c>
      <c r="S73" s="74">
        <v>2444.27</v>
      </c>
      <c r="T73" s="63">
        <f t="shared" si="2"/>
        <v>55538.07</v>
      </c>
      <c r="U73" s="61" t="s">
        <v>83</v>
      </c>
      <c r="V73" s="19" t="s">
        <v>83</v>
      </c>
      <c r="W73" s="19" t="s">
        <v>83</v>
      </c>
      <c r="X73" s="19" t="s">
        <v>83</v>
      </c>
      <c r="Y73" s="19" t="s">
        <v>83</v>
      </c>
    </row>
    <row r="74" spans="1:25" s="8" customFormat="1" x14ac:dyDescent="0.25">
      <c r="A74" s="2" t="s">
        <v>458</v>
      </c>
      <c r="B74" s="3" t="s">
        <v>18</v>
      </c>
      <c r="C74" s="85">
        <v>2021</v>
      </c>
      <c r="D74" s="86">
        <v>2021</v>
      </c>
      <c r="E74" s="19" t="s">
        <v>83</v>
      </c>
      <c r="F74" s="3" t="s">
        <v>24</v>
      </c>
      <c r="G74" s="19" t="s">
        <v>83</v>
      </c>
      <c r="H74" s="3" t="s">
        <v>79</v>
      </c>
      <c r="I74" s="3" t="s">
        <v>20</v>
      </c>
      <c r="J74" s="3" t="s">
        <v>80</v>
      </c>
      <c r="K74" s="20"/>
      <c r="L74" s="3" t="s">
        <v>133</v>
      </c>
      <c r="M74" s="3">
        <v>1</v>
      </c>
      <c r="N74" s="82" t="s">
        <v>193</v>
      </c>
      <c r="O74" s="14"/>
      <c r="P74" s="50" t="s">
        <v>58</v>
      </c>
      <c r="Q74" s="73">
        <v>4941</v>
      </c>
      <c r="R74" s="74">
        <v>0</v>
      </c>
      <c r="S74" s="52">
        <v>0</v>
      </c>
      <c r="T74" s="63">
        <f t="shared" si="2"/>
        <v>4941</v>
      </c>
      <c r="U74" s="61" t="s">
        <v>83</v>
      </c>
      <c r="V74" s="19" t="s">
        <v>83</v>
      </c>
      <c r="W74" s="19" t="s">
        <v>83</v>
      </c>
      <c r="X74" s="19" t="s">
        <v>83</v>
      </c>
      <c r="Y74" s="19" t="s">
        <v>83</v>
      </c>
    </row>
    <row r="75" spans="1:25" s="8" customFormat="1" ht="25.5" x14ac:dyDescent="0.25">
      <c r="A75" s="2" t="s">
        <v>459</v>
      </c>
      <c r="B75" s="3" t="s">
        <v>18</v>
      </c>
      <c r="C75" s="85">
        <v>2021</v>
      </c>
      <c r="D75" s="86">
        <v>2021</v>
      </c>
      <c r="E75" s="19" t="s">
        <v>83</v>
      </c>
      <c r="F75" s="3" t="s">
        <v>24</v>
      </c>
      <c r="G75" s="19" t="s">
        <v>83</v>
      </c>
      <c r="H75" s="3" t="s">
        <v>79</v>
      </c>
      <c r="I75" s="3" t="s">
        <v>20</v>
      </c>
      <c r="J75" s="3" t="s">
        <v>80</v>
      </c>
      <c r="K75" s="20"/>
      <c r="L75" s="3" t="s">
        <v>187</v>
      </c>
      <c r="M75" s="3" t="s">
        <v>21</v>
      </c>
      <c r="N75" s="82" t="s">
        <v>193</v>
      </c>
      <c r="O75" s="14"/>
      <c r="P75" s="50" t="s">
        <v>58</v>
      </c>
      <c r="Q75" s="73">
        <v>50000</v>
      </c>
      <c r="R75" s="74">
        <v>0</v>
      </c>
      <c r="S75" s="52">
        <v>0</v>
      </c>
      <c r="T75" s="63">
        <f t="shared" si="2"/>
        <v>50000</v>
      </c>
      <c r="U75" s="61" t="s">
        <v>83</v>
      </c>
      <c r="V75" s="19" t="s">
        <v>83</v>
      </c>
      <c r="W75" s="19" t="s">
        <v>83</v>
      </c>
      <c r="X75" s="19" t="s">
        <v>83</v>
      </c>
      <c r="Y75" s="19" t="s">
        <v>83</v>
      </c>
    </row>
    <row r="76" spans="1:25" s="8" customFormat="1" x14ac:dyDescent="0.25">
      <c r="A76" s="2" t="s">
        <v>460</v>
      </c>
      <c r="B76" s="3" t="s">
        <v>18</v>
      </c>
      <c r="C76" s="85">
        <v>2021</v>
      </c>
      <c r="D76" s="86">
        <v>2021</v>
      </c>
      <c r="E76" s="19" t="s">
        <v>83</v>
      </c>
      <c r="F76" s="3" t="s">
        <v>24</v>
      </c>
      <c r="G76" s="19" t="s">
        <v>83</v>
      </c>
      <c r="H76" s="3" t="s">
        <v>79</v>
      </c>
      <c r="I76" s="3" t="s">
        <v>20</v>
      </c>
      <c r="J76" s="15" t="s">
        <v>56</v>
      </c>
      <c r="K76" s="20"/>
      <c r="L76" s="15" t="s">
        <v>134</v>
      </c>
      <c r="M76" s="3">
        <v>1</v>
      </c>
      <c r="N76" s="82" t="s">
        <v>193</v>
      </c>
      <c r="O76" s="14"/>
      <c r="P76" s="50" t="s">
        <v>58</v>
      </c>
      <c r="Q76" s="69">
        <v>55136.72</v>
      </c>
      <c r="R76" s="74">
        <v>0</v>
      </c>
      <c r="S76" s="52">
        <v>0</v>
      </c>
      <c r="T76" s="63">
        <f t="shared" si="2"/>
        <v>55136.72</v>
      </c>
      <c r="U76" s="61" t="s">
        <v>83</v>
      </c>
      <c r="V76" s="19" t="s">
        <v>83</v>
      </c>
      <c r="W76" s="19" t="s">
        <v>83</v>
      </c>
      <c r="X76" s="19" t="s">
        <v>83</v>
      </c>
      <c r="Y76" s="19" t="s">
        <v>83</v>
      </c>
    </row>
    <row r="77" spans="1:25" s="8" customFormat="1" x14ac:dyDescent="0.25">
      <c r="A77" s="2" t="s">
        <v>461</v>
      </c>
      <c r="B77" s="3" t="s">
        <v>18</v>
      </c>
      <c r="C77" s="85">
        <v>2021</v>
      </c>
      <c r="D77" s="86">
        <v>2021</v>
      </c>
      <c r="E77" s="19" t="s">
        <v>83</v>
      </c>
      <c r="F77" s="3" t="s">
        <v>24</v>
      </c>
      <c r="G77" s="19" t="s">
        <v>83</v>
      </c>
      <c r="H77" s="3" t="s">
        <v>79</v>
      </c>
      <c r="I77" s="3" t="s">
        <v>20</v>
      </c>
      <c r="J77" s="15" t="s">
        <v>56</v>
      </c>
      <c r="K77" s="20"/>
      <c r="L77" s="15" t="s">
        <v>135</v>
      </c>
      <c r="M77" s="3">
        <v>1</v>
      </c>
      <c r="N77" s="82" t="s">
        <v>193</v>
      </c>
      <c r="O77" s="14"/>
      <c r="P77" s="50" t="s">
        <v>58</v>
      </c>
      <c r="Q77" s="69">
        <v>95750</v>
      </c>
      <c r="R77" s="72">
        <v>0</v>
      </c>
      <c r="S77" s="52">
        <v>0</v>
      </c>
      <c r="T77" s="63">
        <f t="shared" si="2"/>
        <v>95750</v>
      </c>
      <c r="U77" s="61" t="s">
        <v>83</v>
      </c>
      <c r="V77" s="19" t="s">
        <v>83</v>
      </c>
      <c r="W77" s="19" t="s">
        <v>83</v>
      </c>
      <c r="X77" s="19" t="s">
        <v>83</v>
      </c>
      <c r="Y77" s="19" t="s">
        <v>83</v>
      </c>
    </row>
    <row r="78" spans="1:25" s="27" customFormat="1" x14ac:dyDescent="0.25">
      <c r="A78" s="2" t="s">
        <v>462</v>
      </c>
      <c r="B78" s="3" t="s">
        <v>18</v>
      </c>
      <c r="C78" s="85">
        <v>2021</v>
      </c>
      <c r="D78" s="86">
        <v>2021</v>
      </c>
      <c r="E78" s="19" t="s">
        <v>83</v>
      </c>
      <c r="F78" s="3" t="s">
        <v>24</v>
      </c>
      <c r="G78" s="19" t="s">
        <v>83</v>
      </c>
      <c r="H78" s="3" t="s">
        <v>79</v>
      </c>
      <c r="I78" s="3" t="s">
        <v>20</v>
      </c>
      <c r="J78" s="15" t="s">
        <v>56</v>
      </c>
      <c r="K78" s="20"/>
      <c r="L78" s="15" t="s">
        <v>136</v>
      </c>
      <c r="M78" s="3">
        <v>1</v>
      </c>
      <c r="N78" s="83" t="s">
        <v>193</v>
      </c>
      <c r="O78" s="14"/>
      <c r="P78" s="50" t="s">
        <v>58</v>
      </c>
      <c r="Q78" s="69">
        <v>421058.26</v>
      </c>
      <c r="R78" s="69">
        <v>421058.26</v>
      </c>
      <c r="S78" s="72">
        <v>589481.56000000006</v>
      </c>
      <c r="T78" s="63">
        <f t="shared" si="2"/>
        <v>1431598.0800000001</v>
      </c>
      <c r="U78" s="61" t="s">
        <v>83</v>
      </c>
      <c r="V78" s="19" t="s">
        <v>83</v>
      </c>
      <c r="W78" s="19" t="s">
        <v>83</v>
      </c>
      <c r="X78" s="19" t="s">
        <v>83</v>
      </c>
      <c r="Y78" s="19" t="s">
        <v>83</v>
      </c>
    </row>
    <row r="79" spans="1:25" s="27" customFormat="1" ht="25.5" x14ac:dyDescent="0.25">
      <c r="A79" s="2" t="s">
        <v>463</v>
      </c>
      <c r="B79" s="3" t="s">
        <v>18</v>
      </c>
      <c r="C79" s="85">
        <v>2021</v>
      </c>
      <c r="D79" s="86">
        <v>2021</v>
      </c>
      <c r="E79" s="19" t="s">
        <v>83</v>
      </c>
      <c r="F79" s="3" t="s">
        <v>24</v>
      </c>
      <c r="G79" s="19" t="s">
        <v>83</v>
      </c>
      <c r="H79" s="3" t="s">
        <v>79</v>
      </c>
      <c r="I79" s="3" t="s">
        <v>20</v>
      </c>
      <c r="J79" s="15" t="s">
        <v>56</v>
      </c>
      <c r="K79" s="20"/>
      <c r="L79" s="15" t="s">
        <v>188</v>
      </c>
      <c r="M79" s="3">
        <v>1</v>
      </c>
      <c r="N79" s="83" t="s">
        <v>193</v>
      </c>
      <c r="O79" s="14"/>
      <c r="P79" s="50" t="s">
        <v>58</v>
      </c>
      <c r="Q79" s="72">
        <v>46237.33</v>
      </c>
      <c r="R79" s="72">
        <v>0</v>
      </c>
      <c r="S79" s="52">
        <v>0</v>
      </c>
      <c r="T79" s="63">
        <f t="shared" si="2"/>
        <v>46237.33</v>
      </c>
      <c r="U79" s="61" t="s">
        <v>83</v>
      </c>
      <c r="V79" s="19" t="s">
        <v>83</v>
      </c>
      <c r="W79" s="19" t="s">
        <v>83</v>
      </c>
      <c r="X79" s="19" t="s">
        <v>83</v>
      </c>
      <c r="Y79" s="19" t="s">
        <v>83</v>
      </c>
    </row>
    <row r="80" spans="1:25" s="27" customFormat="1" ht="25.5" x14ac:dyDescent="0.25">
      <c r="A80" s="2" t="s">
        <v>464</v>
      </c>
      <c r="B80" s="3" t="s">
        <v>18</v>
      </c>
      <c r="C80" s="85">
        <v>2021</v>
      </c>
      <c r="D80" s="86">
        <v>2021</v>
      </c>
      <c r="E80" s="19" t="s">
        <v>83</v>
      </c>
      <c r="F80" s="3" t="s">
        <v>24</v>
      </c>
      <c r="G80" s="19" t="s">
        <v>83</v>
      </c>
      <c r="H80" s="3" t="s">
        <v>79</v>
      </c>
      <c r="I80" s="3" t="s">
        <v>20</v>
      </c>
      <c r="J80" s="15" t="s">
        <v>56</v>
      </c>
      <c r="K80" s="20"/>
      <c r="L80" s="15" t="s">
        <v>189</v>
      </c>
      <c r="M80" s="3">
        <v>1</v>
      </c>
      <c r="N80" s="83" t="s">
        <v>193</v>
      </c>
      <c r="O80" s="14"/>
      <c r="P80" s="50" t="s">
        <v>58</v>
      </c>
      <c r="Q80" s="69">
        <v>41360.1</v>
      </c>
      <c r="R80" s="72">
        <v>0</v>
      </c>
      <c r="S80" s="52">
        <v>0</v>
      </c>
      <c r="T80" s="63">
        <f t="shared" si="2"/>
        <v>41360.1</v>
      </c>
      <c r="U80" s="61" t="s">
        <v>83</v>
      </c>
      <c r="V80" s="19" t="s">
        <v>83</v>
      </c>
      <c r="W80" s="19" t="s">
        <v>83</v>
      </c>
      <c r="X80" s="19" t="s">
        <v>83</v>
      </c>
      <c r="Y80" s="19" t="s">
        <v>83</v>
      </c>
    </row>
    <row r="81" spans="1:25" s="27" customFormat="1" x14ac:dyDescent="0.25">
      <c r="A81" s="2" t="s">
        <v>465</v>
      </c>
      <c r="B81" s="3" t="s">
        <v>18</v>
      </c>
      <c r="C81" s="85">
        <v>2021</v>
      </c>
      <c r="D81" s="86">
        <v>2021</v>
      </c>
      <c r="E81" s="19" t="s">
        <v>83</v>
      </c>
      <c r="F81" s="3" t="s">
        <v>24</v>
      </c>
      <c r="G81" s="19" t="s">
        <v>83</v>
      </c>
      <c r="H81" s="3" t="s">
        <v>79</v>
      </c>
      <c r="I81" s="3" t="s">
        <v>20</v>
      </c>
      <c r="J81" s="15" t="s">
        <v>56</v>
      </c>
      <c r="K81" s="20"/>
      <c r="L81" s="15" t="s">
        <v>137</v>
      </c>
      <c r="M81" s="3">
        <v>1</v>
      </c>
      <c r="N81" s="83" t="s">
        <v>193</v>
      </c>
      <c r="O81" s="14"/>
      <c r="P81" s="50" t="s">
        <v>58</v>
      </c>
      <c r="Q81" s="69">
        <v>225750</v>
      </c>
      <c r="R81" s="72">
        <v>0</v>
      </c>
      <c r="S81" s="52">
        <v>0</v>
      </c>
      <c r="T81" s="63">
        <f t="shared" si="2"/>
        <v>225750</v>
      </c>
      <c r="U81" s="61" t="s">
        <v>83</v>
      </c>
      <c r="V81" s="19" t="s">
        <v>83</v>
      </c>
      <c r="W81" s="19" t="s">
        <v>83</v>
      </c>
      <c r="X81" s="19" t="s">
        <v>83</v>
      </c>
      <c r="Y81" s="19" t="s">
        <v>83</v>
      </c>
    </row>
    <row r="82" spans="1:25" s="27" customFormat="1" ht="38.25" x14ac:dyDescent="0.25">
      <c r="A82" s="36" t="s">
        <v>466</v>
      </c>
      <c r="B82" s="37" t="s">
        <v>18</v>
      </c>
      <c r="C82" s="100">
        <v>2021</v>
      </c>
      <c r="D82" s="44">
        <v>2021</v>
      </c>
      <c r="E82" s="77" t="s">
        <v>83</v>
      </c>
      <c r="F82" s="37" t="s">
        <v>24</v>
      </c>
      <c r="G82" s="37" t="s">
        <v>385</v>
      </c>
      <c r="H82" s="37" t="s">
        <v>79</v>
      </c>
      <c r="I82" s="37" t="s">
        <v>20</v>
      </c>
      <c r="J82" s="37" t="s">
        <v>56</v>
      </c>
      <c r="K82" s="78"/>
      <c r="L82" s="37" t="s">
        <v>194</v>
      </c>
      <c r="M82" s="37">
        <v>1</v>
      </c>
      <c r="N82" s="41" t="s">
        <v>152</v>
      </c>
      <c r="O82" s="76"/>
      <c r="P82" s="51" t="s">
        <v>58</v>
      </c>
      <c r="Q82" s="75">
        <v>712</v>
      </c>
      <c r="R82" s="75">
        <v>0</v>
      </c>
      <c r="S82" s="75">
        <v>0</v>
      </c>
      <c r="T82" s="64">
        <f t="shared" si="2"/>
        <v>712</v>
      </c>
      <c r="U82" s="40" t="s">
        <v>83</v>
      </c>
      <c r="V82" s="40" t="s">
        <v>83</v>
      </c>
      <c r="W82" s="40" t="s">
        <v>83</v>
      </c>
      <c r="X82" s="40" t="s">
        <v>83</v>
      </c>
      <c r="Y82" s="40" t="s">
        <v>83</v>
      </c>
    </row>
    <row r="83" spans="1:25" s="27" customFormat="1" ht="63.75" x14ac:dyDescent="0.25">
      <c r="A83" s="36" t="s">
        <v>205</v>
      </c>
      <c r="B83" s="37" t="s">
        <v>18</v>
      </c>
      <c r="C83" s="100">
        <v>2021</v>
      </c>
      <c r="D83" s="44">
        <v>2021</v>
      </c>
      <c r="E83" s="77" t="s">
        <v>83</v>
      </c>
      <c r="F83" s="37" t="s">
        <v>24</v>
      </c>
      <c r="G83" s="37" t="s">
        <v>386</v>
      </c>
      <c r="H83" s="37" t="s">
        <v>79</v>
      </c>
      <c r="I83" s="37" t="s">
        <v>20</v>
      </c>
      <c r="J83" s="37" t="s">
        <v>56</v>
      </c>
      <c r="K83" s="78"/>
      <c r="L83" s="37" t="s">
        <v>195</v>
      </c>
      <c r="M83" s="37">
        <v>1</v>
      </c>
      <c r="N83" s="41" t="s">
        <v>152</v>
      </c>
      <c r="O83" s="76"/>
      <c r="P83" s="51" t="s">
        <v>58</v>
      </c>
      <c r="Q83" s="75">
        <v>73078</v>
      </c>
      <c r="R83" s="79">
        <v>0</v>
      </c>
      <c r="S83" s="75">
        <v>0</v>
      </c>
      <c r="T83" s="64">
        <f t="shared" si="2"/>
        <v>73078</v>
      </c>
      <c r="U83" s="40" t="s">
        <v>83</v>
      </c>
      <c r="V83" s="40" t="s">
        <v>83</v>
      </c>
      <c r="W83" s="40" t="s">
        <v>83</v>
      </c>
      <c r="X83" s="40" t="s">
        <v>83</v>
      </c>
      <c r="Y83" s="40" t="s">
        <v>83</v>
      </c>
    </row>
    <row r="84" spans="1:25" s="27" customFormat="1" ht="25.5" x14ac:dyDescent="0.25">
      <c r="A84" s="36" t="s">
        <v>467</v>
      </c>
      <c r="B84" s="37" t="s">
        <v>18</v>
      </c>
      <c r="C84" s="100">
        <v>2021</v>
      </c>
      <c r="D84" s="44">
        <v>2021</v>
      </c>
      <c r="E84" s="77" t="s">
        <v>83</v>
      </c>
      <c r="F84" s="37" t="s">
        <v>24</v>
      </c>
      <c r="G84" s="37" t="s">
        <v>386</v>
      </c>
      <c r="H84" s="37" t="s">
        <v>79</v>
      </c>
      <c r="I84" s="37" t="s">
        <v>20</v>
      </c>
      <c r="J84" s="37" t="s">
        <v>56</v>
      </c>
      <c r="K84" s="78"/>
      <c r="L84" s="37" t="s">
        <v>196</v>
      </c>
      <c r="M84" s="37">
        <v>1</v>
      </c>
      <c r="N84" s="41" t="s">
        <v>152</v>
      </c>
      <c r="O84" s="76"/>
      <c r="P84" s="51" t="s">
        <v>58</v>
      </c>
      <c r="Q84" s="75">
        <v>9077</v>
      </c>
      <c r="R84" s="75">
        <v>0</v>
      </c>
      <c r="S84" s="75">
        <v>0</v>
      </c>
      <c r="T84" s="64">
        <f t="shared" si="2"/>
        <v>9077</v>
      </c>
      <c r="U84" s="40" t="s">
        <v>83</v>
      </c>
      <c r="V84" s="40" t="s">
        <v>83</v>
      </c>
      <c r="W84" s="40" t="s">
        <v>83</v>
      </c>
      <c r="X84" s="40" t="s">
        <v>83</v>
      </c>
      <c r="Y84" s="40" t="s">
        <v>83</v>
      </c>
    </row>
    <row r="85" spans="1:25" s="27" customFormat="1" ht="25.5" x14ac:dyDescent="0.25">
      <c r="A85" s="36" t="s">
        <v>468</v>
      </c>
      <c r="B85" s="37" t="s">
        <v>18</v>
      </c>
      <c r="C85" s="100">
        <v>2021</v>
      </c>
      <c r="D85" s="44">
        <v>2021</v>
      </c>
      <c r="E85" s="77" t="s">
        <v>83</v>
      </c>
      <c r="F85" s="37" t="s">
        <v>24</v>
      </c>
      <c r="G85" s="37" t="s">
        <v>386</v>
      </c>
      <c r="H85" s="37" t="s">
        <v>79</v>
      </c>
      <c r="I85" s="37" t="s">
        <v>20</v>
      </c>
      <c r="J85" s="37" t="s">
        <v>56</v>
      </c>
      <c r="K85" s="78"/>
      <c r="L85" s="37" t="s">
        <v>190</v>
      </c>
      <c r="M85" s="37">
        <v>1</v>
      </c>
      <c r="N85" s="41" t="s">
        <v>152</v>
      </c>
      <c r="O85" s="76"/>
      <c r="P85" s="51" t="s">
        <v>58</v>
      </c>
      <c r="Q85" s="75">
        <v>10000</v>
      </c>
      <c r="R85" s="75">
        <v>0</v>
      </c>
      <c r="S85" s="75">
        <v>0</v>
      </c>
      <c r="T85" s="64">
        <f t="shared" si="2"/>
        <v>10000</v>
      </c>
      <c r="U85" s="40" t="s">
        <v>83</v>
      </c>
      <c r="V85" s="40" t="s">
        <v>83</v>
      </c>
      <c r="W85" s="40" t="s">
        <v>83</v>
      </c>
      <c r="X85" s="40" t="s">
        <v>83</v>
      </c>
      <c r="Y85" s="40" t="s">
        <v>83</v>
      </c>
    </row>
    <row r="86" spans="1:25" s="27" customFormat="1" ht="63.75" x14ac:dyDescent="0.25">
      <c r="A86" s="36" t="s">
        <v>469</v>
      </c>
      <c r="B86" s="37" t="s">
        <v>18</v>
      </c>
      <c r="C86" s="100">
        <v>2021</v>
      </c>
      <c r="D86" s="44">
        <v>2021</v>
      </c>
      <c r="E86" s="77" t="s">
        <v>83</v>
      </c>
      <c r="F86" s="37" t="s">
        <v>24</v>
      </c>
      <c r="G86" s="37" t="s">
        <v>386</v>
      </c>
      <c r="H86" s="37" t="s">
        <v>79</v>
      </c>
      <c r="I86" s="37" t="s">
        <v>20</v>
      </c>
      <c r="J86" s="37" t="s">
        <v>56</v>
      </c>
      <c r="K86" s="78"/>
      <c r="L86" s="37" t="s">
        <v>197</v>
      </c>
      <c r="M86" s="37">
        <v>1</v>
      </c>
      <c r="N86" s="41" t="s">
        <v>152</v>
      </c>
      <c r="O86" s="76"/>
      <c r="P86" s="51" t="s">
        <v>58</v>
      </c>
      <c r="Q86" s="75">
        <v>20000</v>
      </c>
      <c r="R86" s="75">
        <v>0</v>
      </c>
      <c r="S86" s="75">
        <v>0</v>
      </c>
      <c r="T86" s="64">
        <f t="shared" si="2"/>
        <v>20000</v>
      </c>
      <c r="U86" s="40" t="s">
        <v>83</v>
      </c>
      <c r="V86" s="40" t="s">
        <v>83</v>
      </c>
      <c r="W86" s="40" t="s">
        <v>83</v>
      </c>
      <c r="X86" s="40" t="s">
        <v>83</v>
      </c>
      <c r="Y86" s="40" t="s">
        <v>83</v>
      </c>
    </row>
    <row r="87" spans="1:25" s="27" customFormat="1" ht="25.5" x14ac:dyDescent="0.25">
      <c r="A87" s="36" t="s">
        <v>470</v>
      </c>
      <c r="B87" s="37" t="s">
        <v>18</v>
      </c>
      <c r="C87" s="100">
        <v>2021</v>
      </c>
      <c r="D87" s="44">
        <v>2021</v>
      </c>
      <c r="E87" s="77" t="s">
        <v>83</v>
      </c>
      <c r="F87" s="37" t="s">
        <v>24</v>
      </c>
      <c r="G87" s="37" t="s">
        <v>387</v>
      </c>
      <c r="H87" s="37" t="s">
        <v>79</v>
      </c>
      <c r="I87" s="37" t="s">
        <v>20</v>
      </c>
      <c r="J87" s="37" t="s">
        <v>56</v>
      </c>
      <c r="K87" s="78"/>
      <c r="L87" s="37" t="s">
        <v>196</v>
      </c>
      <c r="M87" s="37">
        <v>1</v>
      </c>
      <c r="N87" s="41" t="s">
        <v>152</v>
      </c>
      <c r="O87" s="76"/>
      <c r="P87" s="51" t="s">
        <v>58</v>
      </c>
      <c r="Q87" s="75">
        <v>369</v>
      </c>
      <c r="R87" s="75">
        <v>0</v>
      </c>
      <c r="S87" s="75">
        <v>0</v>
      </c>
      <c r="T87" s="64">
        <f t="shared" si="2"/>
        <v>369</v>
      </c>
      <c r="U87" s="40" t="s">
        <v>83</v>
      </c>
      <c r="V87" s="40" t="s">
        <v>83</v>
      </c>
      <c r="W87" s="40" t="s">
        <v>83</v>
      </c>
      <c r="X87" s="40" t="s">
        <v>83</v>
      </c>
      <c r="Y87" s="40" t="s">
        <v>83</v>
      </c>
    </row>
    <row r="88" spans="1:25" s="27" customFormat="1" ht="25.5" x14ac:dyDescent="0.25">
      <c r="A88" s="36" t="s">
        <v>471</v>
      </c>
      <c r="B88" s="37" t="s">
        <v>18</v>
      </c>
      <c r="C88" s="100">
        <v>2021</v>
      </c>
      <c r="D88" s="44">
        <v>2021</v>
      </c>
      <c r="E88" s="77" t="s">
        <v>83</v>
      </c>
      <c r="F88" s="37" t="s">
        <v>24</v>
      </c>
      <c r="G88" s="37" t="s">
        <v>387</v>
      </c>
      <c r="H88" s="37" t="s">
        <v>79</v>
      </c>
      <c r="I88" s="37" t="s">
        <v>20</v>
      </c>
      <c r="J88" s="37" t="s">
        <v>56</v>
      </c>
      <c r="K88" s="78"/>
      <c r="L88" s="37" t="s">
        <v>198</v>
      </c>
      <c r="M88" s="37">
        <v>1</v>
      </c>
      <c r="N88" s="41" t="s">
        <v>152</v>
      </c>
      <c r="O88" s="76"/>
      <c r="P88" s="51" t="s">
        <v>58</v>
      </c>
      <c r="Q88" s="75">
        <v>33000</v>
      </c>
      <c r="R88" s="75">
        <v>0</v>
      </c>
      <c r="S88" s="75">
        <v>0</v>
      </c>
      <c r="T88" s="64">
        <f t="shared" si="2"/>
        <v>33000</v>
      </c>
      <c r="U88" s="40" t="s">
        <v>83</v>
      </c>
      <c r="V88" s="40" t="s">
        <v>83</v>
      </c>
      <c r="W88" s="40" t="s">
        <v>83</v>
      </c>
      <c r="X88" s="40" t="s">
        <v>83</v>
      </c>
      <c r="Y88" s="40" t="s">
        <v>83</v>
      </c>
    </row>
    <row r="89" spans="1:25" s="27" customFormat="1" ht="38.25" x14ac:dyDescent="0.25">
      <c r="A89" s="36" t="s">
        <v>472</v>
      </c>
      <c r="B89" s="37" t="s">
        <v>18</v>
      </c>
      <c r="C89" s="100">
        <v>2021</v>
      </c>
      <c r="D89" s="44">
        <v>2021</v>
      </c>
      <c r="E89" s="77" t="s">
        <v>83</v>
      </c>
      <c r="F89" s="37" t="s">
        <v>24</v>
      </c>
      <c r="G89" s="37" t="s">
        <v>387</v>
      </c>
      <c r="H89" s="37" t="s">
        <v>79</v>
      </c>
      <c r="I89" s="37" t="s">
        <v>20</v>
      </c>
      <c r="J89" s="37" t="s">
        <v>80</v>
      </c>
      <c r="K89" s="78"/>
      <c r="L89" s="37" t="s">
        <v>199</v>
      </c>
      <c r="M89" s="37">
        <v>1</v>
      </c>
      <c r="N89" s="41" t="s">
        <v>152</v>
      </c>
      <c r="O89" s="76"/>
      <c r="P89" s="51" t="s">
        <v>58</v>
      </c>
      <c r="Q89" s="75">
        <v>60047</v>
      </c>
      <c r="R89" s="75">
        <v>0</v>
      </c>
      <c r="S89" s="75">
        <v>0</v>
      </c>
      <c r="T89" s="64">
        <f t="shared" si="2"/>
        <v>60047</v>
      </c>
      <c r="U89" s="40" t="s">
        <v>83</v>
      </c>
      <c r="V89" s="40" t="s">
        <v>83</v>
      </c>
      <c r="W89" s="40" t="s">
        <v>83</v>
      </c>
      <c r="X89" s="40" t="s">
        <v>83</v>
      </c>
      <c r="Y89" s="40" t="s">
        <v>83</v>
      </c>
    </row>
    <row r="90" spans="1:25" s="27" customFormat="1" ht="25.5" x14ac:dyDescent="0.25">
      <c r="A90" s="36" t="s">
        <v>473</v>
      </c>
      <c r="B90" s="37" t="s">
        <v>18</v>
      </c>
      <c r="C90" s="100">
        <v>2021</v>
      </c>
      <c r="D90" s="44">
        <v>2021</v>
      </c>
      <c r="E90" s="77" t="s">
        <v>83</v>
      </c>
      <c r="F90" s="37" t="s">
        <v>24</v>
      </c>
      <c r="G90" s="37" t="s">
        <v>387</v>
      </c>
      <c r="H90" s="37" t="s">
        <v>79</v>
      </c>
      <c r="I90" s="37" t="s">
        <v>20</v>
      </c>
      <c r="J90" s="37" t="s">
        <v>56</v>
      </c>
      <c r="K90" s="78"/>
      <c r="L90" s="37" t="s">
        <v>200</v>
      </c>
      <c r="M90" s="37">
        <v>1</v>
      </c>
      <c r="N90" s="41" t="s">
        <v>152</v>
      </c>
      <c r="O90" s="76"/>
      <c r="P90" s="51" t="s">
        <v>58</v>
      </c>
      <c r="Q90" s="75">
        <v>20000</v>
      </c>
      <c r="R90" s="75">
        <v>0</v>
      </c>
      <c r="S90" s="75">
        <v>0</v>
      </c>
      <c r="T90" s="64">
        <f t="shared" si="2"/>
        <v>20000</v>
      </c>
      <c r="U90" s="40" t="s">
        <v>83</v>
      </c>
      <c r="V90" s="40" t="s">
        <v>83</v>
      </c>
      <c r="W90" s="40" t="s">
        <v>83</v>
      </c>
      <c r="X90" s="40" t="s">
        <v>83</v>
      </c>
      <c r="Y90" s="40" t="s">
        <v>83</v>
      </c>
    </row>
    <row r="91" spans="1:25" s="27" customFormat="1" ht="38.25" x14ac:dyDescent="0.25">
      <c r="A91" s="36" t="s">
        <v>474</v>
      </c>
      <c r="B91" s="37" t="s">
        <v>18</v>
      </c>
      <c r="C91" s="100">
        <v>2021</v>
      </c>
      <c r="D91" s="44">
        <v>2021</v>
      </c>
      <c r="E91" s="77" t="s">
        <v>83</v>
      </c>
      <c r="F91" s="37" t="s">
        <v>24</v>
      </c>
      <c r="G91" s="37" t="s">
        <v>387</v>
      </c>
      <c r="H91" s="37" t="s">
        <v>79</v>
      </c>
      <c r="I91" s="37" t="s">
        <v>20</v>
      </c>
      <c r="J91" s="37" t="s">
        <v>56</v>
      </c>
      <c r="K91" s="78"/>
      <c r="L91" s="37" t="s">
        <v>201</v>
      </c>
      <c r="M91" s="37">
        <v>1</v>
      </c>
      <c r="N91" s="41" t="s">
        <v>152</v>
      </c>
      <c r="O91" s="76"/>
      <c r="P91" s="51" t="s">
        <v>58</v>
      </c>
      <c r="Q91" s="75">
        <v>12000</v>
      </c>
      <c r="R91" s="75">
        <v>0</v>
      </c>
      <c r="S91" s="75">
        <v>0</v>
      </c>
      <c r="T91" s="64">
        <f t="shared" si="2"/>
        <v>12000</v>
      </c>
      <c r="U91" s="40" t="s">
        <v>83</v>
      </c>
      <c r="V91" s="40" t="s">
        <v>83</v>
      </c>
      <c r="W91" s="40" t="s">
        <v>83</v>
      </c>
      <c r="X91" s="40" t="s">
        <v>83</v>
      </c>
      <c r="Y91" s="40" t="s">
        <v>83</v>
      </c>
    </row>
    <row r="92" spans="1:25" s="27" customFormat="1" ht="25.5" x14ac:dyDescent="0.25">
      <c r="A92" s="36" t="s">
        <v>475</v>
      </c>
      <c r="B92" s="37" t="s">
        <v>18</v>
      </c>
      <c r="C92" s="100">
        <v>2021</v>
      </c>
      <c r="D92" s="44">
        <v>2021</v>
      </c>
      <c r="E92" s="77" t="s">
        <v>83</v>
      </c>
      <c r="F92" s="37" t="s">
        <v>24</v>
      </c>
      <c r="G92" s="37" t="s">
        <v>387</v>
      </c>
      <c r="H92" s="37" t="s">
        <v>79</v>
      </c>
      <c r="I92" s="37" t="s">
        <v>20</v>
      </c>
      <c r="J92" s="37" t="s">
        <v>56</v>
      </c>
      <c r="K92" s="78"/>
      <c r="L92" s="37" t="s">
        <v>198</v>
      </c>
      <c r="M92" s="37">
        <v>1</v>
      </c>
      <c r="N92" s="41" t="s">
        <v>152</v>
      </c>
      <c r="O92" s="76"/>
      <c r="P92" s="51" t="s">
        <v>58</v>
      </c>
      <c r="Q92" s="75">
        <v>3600</v>
      </c>
      <c r="R92" s="75">
        <v>0</v>
      </c>
      <c r="S92" s="75">
        <v>0</v>
      </c>
      <c r="T92" s="64">
        <f t="shared" si="2"/>
        <v>3600</v>
      </c>
      <c r="U92" s="40" t="s">
        <v>83</v>
      </c>
      <c r="V92" s="40" t="s">
        <v>83</v>
      </c>
      <c r="W92" s="40" t="s">
        <v>83</v>
      </c>
      <c r="X92" s="40" t="s">
        <v>83</v>
      </c>
      <c r="Y92" s="40" t="s">
        <v>83</v>
      </c>
    </row>
    <row r="93" spans="1:25" s="27" customFormat="1" ht="25.5" x14ac:dyDescent="0.25">
      <c r="A93" s="36" t="s">
        <v>476</v>
      </c>
      <c r="B93" s="37" t="s">
        <v>18</v>
      </c>
      <c r="C93" s="100">
        <v>2021</v>
      </c>
      <c r="D93" s="44">
        <v>2021</v>
      </c>
      <c r="E93" s="77" t="s">
        <v>83</v>
      </c>
      <c r="F93" s="37" t="s">
        <v>24</v>
      </c>
      <c r="G93" s="37" t="s">
        <v>387</v>
      </c>
      <c r="H93" s="37" t="s">
        <v>79</v>
      </c>
      <c r="I93" s="37" t="s">
        <v>20</v>
      </c>
      <c r="J93" s="37" t="s">
        <v>56</v>
      </c>
      <c r="K93" s="78"/>
      <c r="L93" s="37" t="s">
        <v>202</v>
      </c>
      <c r="M93" s="37">
        <v>1</v>
      </c>
      <c r="N93" s="41" t="s">
        <v>152</v>
      </c>
      <c r="O93" s="76"/>
      <c r="P93" s="51" t="s">
        <v>58</v>
      </c>
      <c r="Q93" s="75">
        <v>5063</v>
      </c>
      <c r="R93" s="75">
        <v>0</v>
      </c>
      <c r="S93" s="75">
        <v>0</v>
      </c>
      <c r="T93" s="64">
        <f t="shared" si="2"/>
        <v>5063</v>
      </c>
      <c r="U93" s="40" t="s">
        <v>83</v>
      </c>
      <c r="V93" s="40" t="s">
        <v>83</v>
      </c>
      <c r="W93" s="40" t="s">
        <v>83</v>
      </c>
      <c r="X93" s="40" t="s">
        <v>83</v>
      </c>
      <c r="Y93" s="40" t="s">
        <v>83</v>
      </c>
    </row>
    <row r="94" spans="1:25" s="27" customFormat="1" ht="89.25" x14ac:dyDescent="0.25">
      <c r="A94" s="36" t="s">
        <v>477</v>
      </c>
      <c r="B94" s="37" t="s">
        <v>18</v>
      </c>
      <c r="C94" s="100">
        <v>2021</v>
      </c>
      <c r="D94" s="44">
        <v>2021</v>
      </c>
      <c r="E94" s="77" t="s">
        <v>83</v>
      </c>
      <c r="F94" s="37" t="s">
        <v>24</v>
      </c>
      <c r="G94" s="37" t="s">
        <v>388</v>
      </c>
      <c r="H94" s="37" t="s">
        <v>79</v>
      </c>
      <c r="I94" s="37" t="s">
        <v>20</v>
      </c>
      <c r="J94" s="37" t="s">
        <v>56</v>
      </c>
      <c r="K94" s="78"/>
      <c r="L94" s="37" t="s">
        <v>203</v>
      </c>
      <c r="M94" s="37">
        <v>1</v>
      </c>
      <c r="N94" s="41" t="s">
        <v>152</v>
      </c>
      <c r="O94" s="76"/>
      <c r="P94" s="51" t="s">
        <v>58</v>
      </c>
      <c r="Q94" s="75">
        <v>27</v>
      </c>
      <c r="R94" s="75">
        <v>0</v>
      </c>
      <c r="S94" s="75">
        <v>0</v>
      </c>
      <c r="T94" s="64">
        <f t="shared" si="2"/>
        <v>27</v>
      </c>
      <c r="U94" s="40" t="s">
        <v>83</v>
      </c>
      <c r="V94" s="40" t="s">
        <v>83</v>
      </c>
      <c r="W94" s="40" t="s">
        <v>83</v>
      </c>
      <c r="X94" s="40" t="s">
        <v>83</v>
      </c>
      <c r="Y94" s="40" t="s">
        <v>83</v>
      </c>
    </row>
    <row r="95" spans="1:25" s="27" customFormat="1" ht="102" x14ac:dyDescent="0.25">
      <c r="A95" s="37" t="s">
        <v>390</v>
      </c>
      <c r="B95" s="37" t="s">
        <v>18</v>
      </c>
      <c r="C95" s="100">
        <v>2021</v>
      </c>
      <c r="D95" s="44">
        <v>2021</v>
      </c>
      <c r="E95" s="77" t="s">
        <v>83</v>
      </c>
      <c r="F95" s="37" t="s">
        <v>24</v>
      </c>
      <c r="G95" s="37" t="s">
        <v>389</v>
      </c>
      <c r="H95" s="37" t="s">
        <v>79</v>
      </c>
      <c r="I95" s="37" t="s">
        <v>20</v>
      </c>
      <c r="J95" s="37" t="s">
        <v>80</v>
      </c>
      <c r="K95" s="78"/>
      <c r="L95" s="37" t="s">
        <v>204</v>
      </c>
      <c r="M95" s="37">
        <v>1</v>
      </c>
      <c r="N95" s="41" t="s">
        <v>152</v>
      </c>
      <c r="O95" s="76"/>
      <c r="P95" s="51" t="s">
        <v>58</v>
      </c>
      <c r="Q95" s="75">
        <v>128</v>
      </c>
      <c r="R95" s="75">
        <v>0</v>
      </c>
      <c r="S95" s="75">
        <v>0</v>
      </c>
      <c r="T95" s="64">
        <f t="shared" si="2"/>
        <v>128</v>
      </c>
      <c r="U95" s="40" t="s">
        <v>83</v>
      </c>
      <c r="V95" s="40" t="s">
        <v>83</v>
      </c>
      <c r="W95" s="40" t="s">
        <v>83</v>
      </c>
      <c r="X95" s="40" t="s">
        <v>83</v>
      </c>
      <c r="Y95" s="40" t="s">
        <v>83</v>
      </c>
    </row>
    <row r="96" spans="1:25" s="27" customFormat="1" x14ac:dyDescent="0.25">
      <c r="A96" s="36" t="s">
        <v>478</v>
      </c>
      <c r="B96" s="37" t="s">
        <v>18</v>
      </c>
      <c r="C96" s="100">
        <v>2021</v>
      </c>
      <c r="D96" s="44">
        <v>2021</v>
      </c>
      <c r="E96" s="77" t="s">
        <v>83</v>
      </c>
      <c r="F96" s="37" t="s">
        <v>24</v>
      </c>
      <c r="G96" s="37" t="s">
        <v>83</v>
      </c>
      <c r="H96" s="37" t="s">
        <v>79</v>
      </c>
      <c r="I96" s="37" t="s">
        <v>20</v>
      </c>
      <c r="J96" s="37" t="s">
        <v>80</v>
      </c>
      <c r="K96" s="78"/>
      <c r="L96" s="37" t="s">
        <v>196</v>
      </c>
      <c r="M96" s="37">
        <v>1</v>
      </c>
      <c r="N96" s="41" t="s">
        <v>152</v>
      </c>
      <c r="O96" s="76"/>
      <c r="P96" s="51" t="s">
        <v>58</v>
      </c>
      <c r="Q96" s="75">
        <v>180</v>
      </c>
      <c r="R96" s="75">
        <v>0</v>
      </c>
      <c r="S96" s="75">
        <v>0</v>
      </c>
      <c r="T96" s="64">
        <f t="shared" si="2"/>
        <v>180</v>
      </c>
      <c r="U96" s="40" t="s">
        <v>83</v>
      </c>
      <c r="V96" s="40" t="s">
        <v>83</v>
      </c>
      <c r="W96" s="40" t="s">
        <v>83</v>
      </c>
      <c r="X96" s="40" t="s">
        <v>83</v>
      </c>
      <c r="Y96" s="40" t="s">
        <v>83</v>
      </c>
    </row>
    <row r="97" spans="1:25" s="27" customFormat="1" ht="63.75" x14ac:dyDescent="0.25">
      <c r="A97" s="36" t="s">
        <v>479</v>
      </c>
      <c r="B97" s="37" t="s">
        <v>18</v>
      </c>
      <c r="C97" s="100">
        <v>2021</v>
      </c>
      <c r="D97" s="44">
        <v>2021</v>
      </c>
      <c r="E97" s="77" t="s">
        <v>83</v>
      </c>
      <c r="F97" s="37" t="s">
        <v>24</v>
      </c>
      <c r="G97" s="37" t="s">
        <v>83</v>
      </c>
      <c r="H97" s="37" t="s">
        <v>79</v>
      </c>
      <c r="I97" s="37" t="s">
        <v>20</v>
      </c>
      <c r="J97" s="37" t="s">
        <v>56</v>
      </c>
      <c r="K97" s="78"/>
      <c r="L97" s="37" t="s">
        <v>197</v>
      </c>
      <c r="M97" s="37">
        <v>1</v>
      </c>
      <c r="N97" s="41" t="s">
        <v>152</v>
      </c>
      <c r="O97" s="76"/>
      <c r="P97" s="51" t="s">
        <v>58</v>
      </c>
      <c r="Q97" s="75">
        <v>32000</v>
      </c>
      <c r="R97" s="75">
        <v>0</v>
      </c>
      <c r="S97" s="75">
        <v>0</v>
      </c>
      <c r="T97" s="64">
        <f t="shared" si="2"/>
        <v>32000</v>
      </c>
      <c r="U97" s="40" t="s">
        <v>83</v>
      </c>
      <c r="V97" s="40" t="s">
        <v>83</v>
      </c>
      <c r="W97" s="40" t="s">
        <v>83</v>
      </c>
      <c r="X97" s="40" t="s">
        <v>83</v>
      </c>
      <c r="Y97" s="40" t="s">
        <v>83</v>
      </c>
    </row>
    <row r="98" spans="1:25" s="27" customFormat="1" ht="15.75" thickBot="1" x14ac:dyDescent="0.3">
      <c r="A98" s="36" t="s">
        <v>480</v>
      </c>
      <c r="B98" s="37" t="s">
        <v>18</v>
      </c>
      <c r="C98" s="100">
        <v>2021</v>
      </c>
      <c r="D98" s="44">
        <v>2021</v>
      </c>
      <c r="E98" s="77" t="s">
        <v>83</v>
      </c>
      <c r="F98" s="37" t="s">
        <v>24</v>
      </c>
      <c r="G98" s="37" t="s">
        <v>83</v>
      </c>
      <c r="H98" s="37" t="s">
        <v>79</v>
      </c>
      <c r="I98" s="37" t="s">
        <v>20</v>
      </c>
      <c r="J98" s="37" t="s">
        <v>56</v>
      </c>
      <c r="K98" s="78"/>
      <c r="L98" s="37" t="s">
        <v>196</v>
      </c>
      <c r="M98" s="37">
        <v>1</v>
      </c>
      <c r="N98" s="41" t="s">
        <v>152</v>
      </c>
      <c r="O98" s="76"/>
      <c r="P98" s="51" t="s">
        <v>58</v>
      </c>
      <c r="Q98" s="75">
        <v>300</v>
      </c>
      <c r="R98" s="75">
        <v>0</v>
      </c>
      <c r="S98" s="75">
        <v>0</v>
      </c>
      <c r="T98" s="64">
        <f t="shared" si="2"/>
        <v>300</v>
      </c>
      <c r="U98" s="40" t="s">
        <v>83</v>
      </c>
      <c r="V98" s="40" t="s">
        <v>83</v>
      </c>
      <c r="W98" s="40" t="s">
        <v>83</v>
      </c>
      <c r="X98" s="40" t="s">
        <v>83</v>
      </c>
      <c r="Y98" s="40" t="s">
        <v>83</v>
      </c>
    </row>
    <row r="99" spans="1:25" s="27" customFormat="1" x14ac:dyDescent="0.25">
      <c r="A99" s="168" t="s">
        <v>504</v>
      </c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70"/>
      <c r="Q99" s="128">
        <f>SUM(Q34:Q98)</f>
        <v>5500616.6900000004</v>
      </c>
      <c r="R99" s="128">
        <f t="shared" ref="R99:T99" si="3">SUM(R34:R98)</f>
        <v>2597025.58</v>
      </c>
      <c r="S99" s="128">
        <f t="shared" si="3"/>
        <v>9236130.5299999993</v>
      </c>
      <c r="T99" s="128">
        <f t="shared" si="3"/>
        <v>17333772.800000001</v>
      </c>
      <c r="U99" s="127"/>
      <c r="V99" s="127"/>
      <c r="W99" s="127"/>
      <c r="X99" s="127"/>
      <c r="Y99" s="129"/>
    </row>
    <row r="100" spans="1:25" s="27" customFormat="1" x14ac:dyDescent="0.25">
      <c r="A100" s="165" t="s">
        <v>505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7"/>
      <c r="Q100" s="138">
        <f>SUM(Q82:Q98)</f>
        <v>279581</v>
      </c>
      <c r="R100" s="138">
        <f t="shared" ref="R100:T100" si="4">SUM(R82:R98)</f>
        <v>0</v>
      </c>
      <c r="S100" s="138">
        <f t="shared" si="4"/>
        <v>0</v>
      </c>
      <c r="T100" s="138">
        <f t="shared" si="4"/>
        <v>279581</v>
      </c>
      <c r="U100" s="19"/>
      <c r="V100" s="19"/>
      <c r="W100" s="19"/>
      <c r="X100" s="19"/>
      <c r="Y100" s="19"/>
    </row>
    <row r="101" spans="1:25" ht="27" customHeight="1" x14ac:dyDescent="0.25">
      <c r="A101" s="183" t="s">
        <v>104</v>
      </c>
      <c r="B101" s="184"/>
      <c r="C101" s="184"/>
      <c r="D101" s="184"/>
      <c r="E101" s="184"/>
      <c r="F101" s="184"/>
      <c r="G101" s="184"/>
      <c r="H101" s="184"/>
      <c r="I101" s="184"/>
      <c r="J101" s="184"/>
      <c r="K101" s="184"/>
      <c r="L101" s="184"/>
      <c r="M101" s="184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5"/>
    </row>
    <row r="102" spans="1:25" s="5" customFormat="1" ht="63.75" x14ac:dyDescent="0.2">
      <c r="A102" s="17" t="s">
        <v>481</v>
      </c>
      <c r="B102" s="3" t="s">
        <v>18</v>
      </c>
      <c r="C102" s="85">
        <v>2021</v>
      </c>
      <c r="D102" s="86">
        <v>2021</v>
      </c>
      <c r="E102" s="6" t="s">
        <v>83</v>
      </c>
      <c r="F102" s="2" t="s">
        <v>79</v>
      </c>
      <c r="G102" s="6" t="s">
        <v>83</v>
      </c>
      <c r="H102" s="3" t="s">
        <v>79</v>
      </c>
      <c r="I102" s="15" t="s">
        <v>20</v>
      </c>
      <c r="J102" s="3" t="s">
        <v>80</v>
      </c>
      <c r="K102" s="31"/>
      <c r="L102" s="33" t="s">
        <v>296</v>
      </c>
      <c r="M102" s="2" t="s">
        <v>21</v>
      </c>
      <c r="N102" s="2" t="s">
        <v>143</v>
      </c>
      <c r="O102" s="4"/>
      <c r="P102" s="49" t="s">
        <v>19</v>
      </c>
      <c r="Q102" s="57">
        <f>+R102/12*2</f>
        <v>13195.856666666667</v>
      </c>
      <c r="R102" s="57">
        <v>79175.14</v>
      </c>
      <c r="S102" s="52">
        <v>0</v>
      </c>
      <c r="T102" s="62">
        <f>Q102+R102</f>
        <v>92370.996666666673</v>
      </c>
      <c r="U102" s="32" t="s">
        <v>83</v>
      </c>
      <c r="V102" s="6" t="s">
        <v>83</v>
      </c>
      <c r="W102" s="29" t="s">
        <v>83</v>
      </c>
      <c r="X102" s="29" t="s">
        <v>83</v>
      </c>
      <c r="Y102" s="29" t="s">
        <v>83</v>
      </c>
    </row>
    <row r="103" spans="1:25" s="5" customFormat="1" ht="25.5" x14ac:dyDescent="0.2">
      <c r="A103" s="17" t="s">
        <v>482</v>
      </c>
      <c r="B103" s="3" t="s">
        <v>18</v>
      </c>
      <c r="C103" s="85">
        <v>2021</v>
      </c>
      <c r="D103" s="86">
        <v>2021</v>
      </c>
      <c r="E103" s="6" t="s">
        <v>83</v>
      </c>
      <c r="F103" s="2" t="s">
        <v>79</v>
      </c>
      <c r="G103" s="6" t="s">
        <v>83</v>
      </c>
      <c r="H103" s="3" t="s">
        <v>79</v>
      </c>
      <c r="I103" s="15" t="s">
        <v>20</v>
      </c>
      <c r="J103" s="3" t="s">
        <v>80</v>
      </c>
      <c r="K103" s="31"/>
      <c r="L103" s="33" t="s">
        <v>140</v>
      </c>
      <c r="M103" s="2" t="s">
        <v>21</v>
      </c>
      <c r="N103" s="2" t="s">
        <v>143</v>
      </c>
      <c r="O103" s="4"/>
      <c r="P103" s="49" t="s">
        <v>19</v>
      </c>
      <c r="Q103" s="57">
        <v>0</v>
      </c>
      <c r="R103" s="65">
        <f>1874559.158/2</f>
        <v>937279.57900000003</v>
      </c>
      <c r="S103" s="52">
        <v>0</v>
      </c>
      <c r="T103" s="62">
        <f t="shared" ref="T103:T109" si="5">Q103+R103</f>
        <v>937279.57900000003</v>
      </c>
      <c r="U103" s="32" t="s">
        <v>83</v>
      </c>
      <c r="V103" s="6" t="s">
        <v>83</v>
      </c>
      <c r="W103" s="29" t="s">
        <v>83</v>
      </c>
      <c r="X103" s="29" t="s">
        <v>83</v>
      </c>
      <c r="Y103" s="29" t="s">
        <v>83</v>
      </c>
    </row>
    <row r="104" spans="1:25" s="5" customFormat="1" ht="51" x14ac:dyDescent="0.2">
      <c r="A104" s="17" t="s">
        <v>483</v>
      </c>
      <c r="B104" s="3" t="s">
        <v>18</v>
      </c>
      <c r="C104" s="85">
        <v>2021</v>
      </c>
      <c r="D104" s="86">
        <v>2021</v>
      </c>
      <c r="E104" s="6" t="s">
        <v>83</v>
      </c>
      <c r="F104" s="2" t="s">
        <v>79</v>
      </c>
      <c r="G104" s="6" t="s">
        <v>83</v>
      </c>
      <c r="H104" s="3" t="s">
        <v>79</v>
      </c>
      <c r="I104" s="15" t="s">
        <v>20</v>
      </c>
      <c r="J104" s="3" t="s">
        <v>80</v>
      </c>
      <c r="K104" s="31"/>
      <c r="L104" s="33" t="s">
        <v>141</v>
      </c>
      <c r="M104" s="2" t="s">
        <v>21</v>
      </c>
      <c r="N104" s="2" t="s">
        <v>143</v>
      </c>
      <c r="O104" s="4"/>
      <c r="P104" s="49" t="s">
        <v>19</v>
      </c>
      <c r="Q104" s="57">
        <f>+R104/12</f>
        <v>56802.371416666661</v>
      </c>
      <c r="R104" s="66">
        <v>681628.45699999994</v>
      </c>
      <c r="S104" s="52">
        <v>0</v>
      </c>
      <c r="T104" s="62">
        <f t="shared" si="5"/>
        <v>738430.8284166666</v>
      </c>
      <c r="U104" s="32" t="s">
        <v>83</v>
      </c>
      <c r="V104" s="6" t="s">
        <v>83</v>
      </c>
      <c r="W104" s="29" t="s">
        <v>83</v>
      </c>
      <c r="X104" s="29" t="s">
        <v>83</v>
      </c>
      <c r="Y104" s="29" t="s">
        <v>83</v>
      </c>
    </row>
    <row r="105" spans="1:25" s="5" customFormat="1" ht="38.25" x14ac:dyDescent="0.2">
      <c r="A105" s="17" t="s">
        <v>484</v>
      </c>
      <c r="B105" s="3" t="s">
        <v>18</v>
      </c>
      <c r="C105" s="85">
        <v>2021</v>
      </c>
      <c r="D105" s="86">
        <v>2021</v>
      </c>
      <c r="E105" s="6" t="s">
        <v>83</v>
      </c>
      <c r="F105" s="2" t="s">
        <v>79</v>
      </c>
      <c r="G105" s="6" t="s">
        <v>83</v>
      </c>
      <c r="H105" s="3" t="s">
        <v>79</v>
      </c>
      <c r="I105" s="15" t="s">
        <v>20</v>
      </c>
      <c r="J105" s="3" t="s">
        <v>80</v>
      </c>
      <c r="K105" s="31"/>
      <c r="L105" s="33" t="s">
        <v>297</v>
      </c>
      <c r="M105" s="2" t="s">
        <v>21</v>
      </c>
      <c r="N105" s="2" t="s">
        <v>143</v>
      </c>
      <c r="O105" s="4"/>
      <c r="P105" s="49" t="s">
        <v>19</v>
      </c>
      <c r="Q105" s="57">
        <f>+R105/12*5</f>
        <v>4257.7999999999993</v>
      </c>
      <c r="R105" s="57">
        <v>10218.719999999999</v>
      </c>
      <c r="S105" s="52">
        <v>0</v>
      </c>
      <c r="T105" s="62">
        <f t="shared" si="5"/>
        <v>14476.519999999999</v>
      </c>
      <c r="U105" s="32" t="s">
        <v>83</v>
      </c>
      <c r="V105" s="6" t="s">
        <v>83</v>
      </c>
      <c r="W105" s="29" t="s">
        <v>83</v>
      </c>
      <c r="X105" s="29" t="s">
        <v>83</v>
      </c>
      <c r="Y105" s="29" t="s">
        <v>83</v>
      </c>
    </row>
    <row r="106" spans="1:25" s="5" customFormat="1" ht="38.25" x14ac:dyDescent="0.2">
      <c r="A106" s="17" t="s">
        <v>485</v>
      </c>
      <c r="B106" s="3" t="s">
        <v>18</v>
      </c>
      <c r="C106" s="85">
        <v>2021</v>
      </c>
      <c r="D106" s="86">
        <v>2021</v>
      </c>
      <c r="E106" s="6" t="s">
        <v>83</v>
      </c>
      <c r="F106" s="2" t="s">
        <v>79</v>
      </c>
      <c r="G106" s="6" t="s">
        <v>83</v>
      </c>
      <c r="H106" s="3" t="s">
        <v>79</v>
      </c>
      <c r="I106" s="15" t="s">
        <v>20</v>
      </c>
      <c r="J106" s="3" t="s">
        <v>80</v>
      </c>
      <c r="K106" s="31"/>
      <c r="L106" s="33" t="s">
        <v>142</v>
      </c>
      <c r="M106" s="2" t="s">
        <v>21</v>
      </c>
      <c r="N106" s="2" t="s">
        <v>143</v>
      </c>
      <c r="O106" s="4"/>
      <c r="P106" s="49" t="s">
        <v>19</v>
      </c>
      <c r="Q106" s="60">
        <f>+R106/12*5</f>
        <v>254.16666666666669</v>
      </c>
      <c r="R106" s="57">
        <v>610</v>
      </c>
      <c r="S106" s="52">
        <v>0</v>
      </c>
      <c r="T106" s="62">
        <f t="shared" si="5"/>
        <v>864.16666666666674</v>
      </c>
      <c r="U106" s="32" t="s">
        <v>83</v>
      </c>
      <c r="V106" s="6" t="s">
        <v>83</v>
      </c>
      <c r="W106" s="29" t="s">
        <v>83</v>
      </c>
      <c r="X106" s="29" t="s">
        <v>83</v>
      </c>
      <c r="Y106" s="29" t="s">
        <v>83</v>
      </c>
    </row>
    <row r="107" spans="1:25" s="5" customFormat="1" ht="25.5" x14ac:dyDescent="0.2">
      <c r="A107" s="17" t="s">
        <v>486</v>
      </c>
      <c r="B107" s="3" t="s">
        <v>18</v>
      </c>
      <c r="C107" s="85">
        <v>2021</v>
      </c>
      <c r="D107" s="86">
        <v>2021</v>
      </c>
      <c r="E107" s="6" t="s">
        <v>83</v>
      </c>
      <c r="F107" s="2" t="s">
        <v>79</v>
      </c>
      <c r="G107" s="6" t="s">
        <v>83</v>
      </c>
      <c r="H107" s="3" t="s">
        <v>79</v>
      </c>
      <c r="I107" s="15" t="s">
        <v>20</v>
      </c>
      <c r="J107" s="3" t="s">
        <v>80</v>
      </c>
      <c r="K107" s="31"/>
      <c r="L107" s="33" t="s">
        <v>298</v>
      </c>
      <c r="M107" s="2" t="s">
        <v>21</v>
      </c>
      <c r="N107" s="2" t="s">
        <v>143</v>
      </c>
      <c r="O107" s="4"/>
      <c r="P107" s="49" t="s">
        <v>19</v>
      </c>
      <c r="Q107" s="57">
        <v>0</v>
      </c>
      <c r="R107" s="57">
        <f>4691.13*4</f>
        <v>18764.52</v>
      </c>
      <c r="S107" s="52">
        <v>0</v>
      </c>
      <c r="T107" s="62">
        <f t="shared" si="5"/>
        <v>18764.52</v>
      </c>
      <c r="U107" s="32" t="s">
        <v>83</v>
      </c>
      <c r="V107" s="6" t="s">
        <v>83</v>
      </c>
      <c r="W107" s="29" t="s">
        <v>83</v>
      </c>
      <c r="X107" s="29" t="s">
        <v>83</v>
      </c>
      <c r="Y107" s="29" t="s">
        <v>83</v>
      </c>
    </row>
    <row r="108" spans="1:25" s="5" customFormat="1" x14ac:dyDescent="0.2">
      <c r="A108" s="17" t="s">
        <v>487</v>
      </c>
      <c r="B108" s="3" t="s">
        <v>18</v>
      </c>
      <c r="C108" s="85">
        <v>2021</v>
      </c>
      <c r="D108" s="86">
        <v>2021</v>
      </c>
      <c r="E108" s="6" t="s">
        <v>83</v>
      </c>
      <c r="F108" s="2" t="s">
        <v>79</v>
      </c>
      <c r="G108" s="6" t="s">
        <v>83</v>
      </c>
      <c r="H108" s="3" t="s">
        <v>79</v>
      </c>
      <c r="I108" s="15" t="s">
        <v>20</v>
      </c>
      <c r="J108" s="3" t="s">
        <v>80</v>
      </c>
      <c r="K108" s="31"/>
      <c r="L108" s="33" t="s">
        <v>299</v>
      </c>
      <c r="M108" s="2" t="s">
        <v>21</v>
      </c>
      <c r="N108" s="2" t="s">
        <v>143</v>
      </c>
      <c r="O108" s="4"/>
      <c r="P108" s="49" t="s">
        <v>19</v>
      </c>
      <c r="Q108" s="57">
        <f>+R108/12*7</f>
        <v>8538.8041666666668</v>
      </c>
      <c r="R108" s="57">
        <v>14637.95</v>
      </c>
      <c r="S108" s="52">
        <v>0</v>
      </c>
      <c r="T108" s="62">
        <f t="shared" si="5"/>
        <v>23176.754166666666</v>
      </c>
      <c r="U108" s="32" t="s">
        <v>83</v>
      </c>
      <c r="V108" s="6" t="s">
        <v>83</v>
      </c>
      <c r="W108" s="29" t="s">
        <v>83</v>
      </c>
      <c r="X108" s="29" t="s">
        <v>83</v>
      </c>
      <c r="Y108" s="29" t="s">
        <v>83</v>
      </c>
    </row>
    <row r="109" spans="1:25" s="5" customFormat="1" ht="25.5" x14ac:dyDescent="0.2">
      <c r="A109" s="17" t="s">
        <v>488</v>
      </c>
      <c r="B109" s="3" t="s">
        <v>18</v>
      </c>
      <c r="C109" s="85">
        <v>2021</v>
      </c>
      <c r="D109" s="86">
        <v>2021</v>
      </c>
      <c r="E109" s="6" t="s">
        <v>83</v>
      </c>
      <c r="F109" s="2" t="s">
        <v>79</v>
      </c>
      <c r="G109" s="6" t="s">
        <v>83</v>
      </c>
      <c r="H109" s="3" t="s">
        <v>79</v>
      </c>
      <c r="I109" s="15" t="s">
        <v>20</v>
      </c>
      <c r="J109" s="3" t="s">
        <v>80</v>
      </c>
      <c r="K109" s="31"/>
      <c r="L109" s="33" t="s">
        <v>300</v>
      </c>
      <c r="M109" s="2" t="s">
        <v>21</v>
      </c>
      <c r="N109" s="2" t="s">
        <v>143</v>
      </c>
      <c r="O109" s="4"/>
      <c r="P109" s="49" t="s">
        <v>19</v>
      </c>
      <c r="Q109" s="57">
        <v>0</v>
      </c>
      <c r="R109" s="57">
        <v>200000</v>
      </c>
      <c r="S109" s="52">
        <v>0</v>
      </c>
      <c r="T109" s="62">
        <f t="shared" si="5"/>
        <v>200000</v>
      </c>
      <c r="U109" s="32" t="s">
        <v>83</v>
      </c>
      <c r="V109" s="6" t="s">
        <v>83</v>
      </c>
      <c r="W109" s="29" t="s">
        <v>83</v>
      </c>
      <c r="X109" s="29" t="s">
        <v>83</v>
      </c>
      <c r="Y109" s="29" t="s">
        <v>83</v>
      </c>
    </row>
    <row r="110" spans="1:25" s="5" customFormat="1" ht="33" customHeight="1" x14ac:dyDescent="0.2">
      <c r="A110" s="36" t="s">
        <v>489</v>
      </c>
      <c r="B110" s="37" t="s">
        <v>18</v>
      </c>
      <c r="C110" s="39">
        <v>2021</v>
      </c>
      <c r="D110" s="108">
        <v>2021</v>
      </c>
      <c r="E110" s="40" t="s">
        <v>83</v>
      </c>
      <c r="F110" s="37" t="s">
        <v>79</v>
      </c>
      <c r="G110" s="108" t="s">
        <v>403</v>
      </c>
      <c r="H110" s="37" t="s">
        <v>79</v>
      </c>
      <c r="I110" s="37" t="s">
        <v>20</v>
      </c>
      <c r="J110" s="37" t="s">
        <v>56</v>
      </c>
      <c r="K110" s="43"/>
      <c r="L110" s="99" t="s">
        <v>206</v>
      </c>
      <c r="M110" s="37" t="s">
        <v>21</v>
      </c>
      <c r="N110" s="37" t="s">
        <v>143</v>
      </c>
      <c r="O110" s="43"/>
      <c r="P110" s="108" t="s">
        <v>19</v>
      </c>
      <c r="Q110" s="109">
        <v>1220</v>
      </c>
      <c r="R110" s="109">
        <v>0</v>
      </c>
      <c r="S110" s="109">
        <v>0</v>
      </c>
      <c r="T110" s="109">
        <f>SUM(Q110:S110)</f>
        <v>1220</v>
      </c>
      <c r="U110" s="45" t="s">
        <v>83</v>
      </c>
      <c r="V110" s="42" t="s">
        <v>83</v>
      </c>
      <c r="W110" s="40" t="s">
        <v>83</v>
      </c>
      <c r="X110" s="40" t="s">
        <v>83</v>
      </c>
      <c r="Y110" s="40" t="s">
        <v>83</v>
      </c>
    </row>
    <row r="111" spans="1:25" s="5" customFormat="1" ht="33" customHeight="1" x14ac:dyDescent="0.2">
      <c r="A111" s="36" t="s">
        <v>490</v>
      </c>
      <c r="B111" s="37" t="s">
        <v>18</v>
      </c>
      <c r="C111" s="39">
        <v>2021</v>
      </c>
      <c r="D111" s="108">
        <v>2021</v>
      </c>
      <c r="E111" s="40" t="s">
        <v>83</v>
      </c>
      <c r="F111" s="37" t="s">
        <v>79</v>
      </c>
      <c r="G111" s="108" t="s">
        <v>403</v>
      </c>
      <c r="H111" s="37" t="s">
        <v>79</v>
      </c>
      <c r="I111" s="37" t="s">
        <v>20</v>
      </c>
      <c r="J111" s="37" t="s">
        <v>56</v>
      </c>
      <c r="K111" s="43"/>
      <c r="L111" s="99" t="s">
        <v>160</v>
      </c>
      <c r="M111" s="37" t="s">
        <v>21</v>
      </c>
      <c r="N111" s="37" t="s">
        <v>143</v>
      </c>
      <c r="O111" s="43"/>
      <c r="P111" s="108" t="s">
        <v>19</v>
      </c>
      <c r="Q111" s="109">
        <v>334</v>
      </c>
      <c r="R111" s="109">
        <v>0</v>
      </c>
      <c r="S111" s="109">
        <v>0</v>
      </c>
      <c r="T111" s="109">
        <f t="shared" ref="T111:T174" si="6">SUM(Q111:S111)</f>
        <v>334</v>
      </c>
      <c r="U111" s="45" t="s">
        <v>83</v>
      </c>
      <c r="V111" s="42" t="s">
        <v>83</v>
      </c>
      <c r="W111" s="40" t="s">
        <v>83</v>
      </c>
      <c r="X111" s="40" t="s">
        <v>83</v>
      </c>
      <c r="Y111" s="40" t="s">
        <v>83</v>
      </c>
    </row>
    <row r="112" spans="1:25" s="5" customFormat="1" ht="107.25" customHeight="1" x14ac:dyDescent="0.2">
      <c r="A112" s="36" t="s">
        <v>491</v>
      </c>
      <c r="B112" s="37" t="s">
        <v>18</v>
      </c>
      <c r="C112" s="39">
        <v>2021</v>
      </c>
      <c r="D112" s="108">
        <v>2021</v>
      </c>
      <c r="E112" s="40" t="s">
        <v>83</v>
      </c>
      <c r="F112" s="37" t="s">
        <v>79</v>
      </c>
      <c r="G112" s="108" t="s">
        <v>404</v>
      </c>
      <c r="H112" s="37" t="s">
        <v>79</v>
      </c>
      <c r="I112" s="37" t="s">
        <v>20</v>
      </c>
      <c r="J112" s="37" t="s">
        <v>56</v>
      </c>
      <c r="K112" s="43"/>
      <c r="L112" s="99" t="s">
        <v>160</v>
      </c>
      <c r="M112" s="37" t="s">
        <v>21</v>
      </c>
      <c r="N112" s="37" t="s">
        <v>143</v>
      </c>
      <c r="O112" s="43"/>
      <c r="P112" s="108" t="s">
        <v>19</v>
      </c>
      <c r="Q112" s="109">
        <v>1953</v>
      </c>
      <c r="R112" s="109">
        <v>0</v>
      </c>
      <c r="S112" s="109">
        <v>0</v>
      </c>
      <c r="T112" s="109">
        <f t="shared" si="6"/>
        <v>1953</v>
      </c>
      <c r="U112" s="45" t="s">
        <v>83</v>
      </c>
      <c r="V112" s="42" t="s">
        <v>83</v>
      </c>
      <c r="W112" s="40" t="s">
        <v>83</v>
      </c>
      <c r="X112" s="40" t="s">
        <v>83</v>
      </c>
      <c r="Y112" s="40" t="s">
        <v>83</v>
      </c>
    </row>
    <row r="113" spans="1:25" s="5" customFormat="1" ht="98.25" customHeight="1" x14ac:dyDescent="0.2">
      <c r="A113" s="36" t="s">
        <v>492</v>
      </c>
      <c r="B113" s="37" t="s">
        <v>18</v>
      </c>
      <c r="C113" s="39">
        <v>2021</v>
      </c>
      <c r="D113" s="108">
        <v>2021</v>
      </c>
      <c r="E113" s="40" t="s">
        <v>83</v>
      </c>
      <c r="F113" s="37" t="s">
        <v>79</v>
      </c>
      <c r="G113" s="108" t="s">
        <v>404</v>
      </c>
      <c r="H113" s="37" t="s">
        <v>79</v>
      </c>
      <c r="I113" s="37" t="s">
        <v>20</v>
      </c>
      <c r="J113" s="37" t="s">
        <v>56</v>
      </c>
      <c r="K113" s="43"/>
      <c r="L113" s="99" t="s">
        <v>207</v>
      </c>
      <c r="M113" s="37" t="s">
        <v>21</v>
      </c>
      <c r="N113" s="37" t="s">
        <v>143</v>
      </c>
      <c r="O113" s="43"/>
      <c r="P113" s="108" t="s">
        <v>19</v>
      </c>
      <c r="Q113" s="109">
        <v>12909</v>
      </c>
      <c r="R113" s="109">
        <v>0</v>
      </c>
      <c r="S113" s="109">
        <v>0</v>
      </c>
      <c r="T113" s="109">
        <f t="shared" si="6"/>
        <v>12909</v>
      </c>
      <c r="U113" s="45" t="s">
        <v>83</v>
      </c>
      <c r="V113" s="42" t="s">
        <v>83</v>
      </c>
      <c r="W113" s="40" t="s">
        <v>83</v>
      </c>
      <c r="X113" s="40" t="s">
        <v>83</v>
      </c>
      <c r="Y113" s="40" t="s">
        <v>83</v>
      </c>
    </row>
    <row r="114" spans="1:25" s="5" customFormat="1" ht="104.25" customHeight="1" x14ac:dyDescent="0.2">
      <c r="A114" s="36" t="s">
        <v>493</v>
      </c>
      <c r="B114" s="37" t="s">
        <v>18</v>
      </c>
      <c r="C114" s="39">
        <v>2021</v>
      </c>
      <c r="D114" s="108">
        <v>2021</v>
      </c>
      <c r="E114" s="40" t="s">
        <v>83</v>
      </c>
      <c r="F114" s="37" t="s">
        <v>79</v>
      </c>
      <c r="G114" s="108" t="s">
        <v>404</v>
      </c>
      <c r="H114" s="37" t="s">
        <v>79</v>
      </c>
      <c r="I114" s="37" t="s">
        <v>20</v>
      </c>
      <c r="J114" s="37" t="s">
        <v>56</v>
      </c>
      <c r="K114" s="43"/>
      <c r="L114" s="99" t="s">
        <v>208</v>
      </c>
      <c r="M114" s="37" t="s">
        <v>21</v>
      </c>
      <c r="N114" s="37" t="s">
        <v>143</v>
      </c>
      <c r="O114" s="43"/>
      <c r="P114" s="108" t="s">
        <v>19</v>
      </c>
      <c r="Q114" s="109">
        <v>16374</v>
      </c>
      <c r="R114" s="109">
        <v>0</v>
      </c>
      <c r="S114" s="109">
        <v>0</v>
      </c>
      <c r="T114" s="109">
        <f t="shared" si="6"/>
        <v>16374</v>
      </c>
      <c r="U114" s="45" t="s">
        <v>83</v>
      </c>
      <c r="V114" s="42" t="s">
        <v>83</v>
      </c>
      <c r="W114" s="40" t="s">
        <v>83</v>
      </c>
      <c r="X114" s="40" t="s">
        <v>83</v>
      </c>
      <c r="Y114" s="40" t="s">
        <v>83</v>
      </c>
    </row>
    <row r="115" spans="1:25" s="5" customFormat="1" ht="112.5" customHeight="1" x14ac:dyDescent="0.2">
      <c r="A115" s="36" t="s">
        <v>494</v>
      </c>
      <c r="B115" s="37" t="s">
        <v>18</v>
      </c>
      <c r="C115" s="39">
        <v>2021</v>
      </c>
      <c r="D115" s="108">
        <v>2021</v>
      </c>
      <c r="E115" s="40" t="s">
        <v>83</v>
      </c>
      <c r="F115" s="37" t="s">
        <v>79</v>
      </c>
      <c r="G115" s="108" t="s">
        <v>404</v>
      </c>
      <c r="H115" s="37" t="s">
        <v>79</v>
      </c>
      <c r="I115" s="37" t="s">
        <v>20</v>
      </c>
      <c r="J115" s="37" t="s">
        <v>56</v>
      </c>
      <c r="K115" s="43"/>
      <c r="L115" s="99" t="s">
        <v>209</v>
      </c>
      <c r="M115" s="37" t="s">
        <v>21</v>
      </c>
      <c r="N115" s="37" t="s">
        <v>143</v>
      </c>
      <c r="O115" s="43"/>
      <c r="P115" s="108" t="s">
        <v>19</v>
      </c>
      <c r="Q115" s="109">
        <v>1720</v>
      </c>
      <c r="R115" s="109">
        <v>0</v>
      </c>
      <c r="S115" s="109">
        <v>0</v>
      </c>
      <c r="T115" s="109">
        <f t="shared" si="6"/>
        <v>1720</v>
      </c>
      <c r="U115" s="45" t="s">
        <v>83</v>
      </c>
      <c r="V115" s="42" t="s">
        <v>83</v>
      </c>
      <c r="W115" s="40" t="s">
        <v>83</v>
      </c>
      <c r="X115" s="40" t="s">
        <v>83</v>
      </c>
      <c r="Y115" s="40" t="s">
        <v>83</v>
      </c>
    </row>
    <row r="116" spans="1:25" s="5" customFormat="1" ht="113.25" customHeight="1" x14ac:dyDescent="0.2">
      <c r="A116" s="36" t="s">
        <v>495</v>
      </c>
      <c r="B116" s="37" t="s">
        <v>18</v>
      </c>
      <c r="C116" s="39">
        <v>2021</v>
      </c>
      <c r="D116" s="108">
        <v>2021</v>
      </c>
      <c r="E116" s="40" t="s">
        <v>83</v>
      </c>
      <c r="F116" s="37" t="s">
        <v>79</v>
      </c>
      <c r="G116" s="108" t="s">
        <v>404</v>
      </c>
      <c r="H116" s="37" t="s">
        <v>79</v>
      </c>
      <c r="I116" s="37" t="s">
        <v>20</v>
      </c>
      <c r="J116" s="37" t="s">
        <v>56</v>
      </c>
      <c r="K116" s="43"/>
      <c r="L116" s="99" t="s">
        <v>210</v>
      </c>
      <c r="M116" s="37" t="s">
        <v>21</v>
      </c>
      <c r="N116" s="37" t="s">
        <v>143</v>
      </c>
      <c r="O116" s="43"/>
      <c r="P116" s="108" t="s">
        <v>19</v>
      </c>
      <c r="Q116" s="109">
        <v>7129</v>
      </c>
      <c r="R116" s="109">
        <v>0</v>
      </c>
      <c r="S116" s="109">
        <v>0</v>
      </c>
      <c r="T116" s="109">
        <f t="shared" si="6"/>
        <v>7129</v>
      </c>
      <c r="U116" s="45" t="s">
        <v>83</v>
      </c>
      <c r="V116" s="42" t="s">
        <v>83</v>
      </c>
      <c r="W116" s="40" t="s">
        <v>83</v>
      </c>
      <c r="X116" s="40" t="s">
        <v>83</v>
      </c>
      <c r="Y116" s="40" t="s">
        <v>83</v>
      </c>
    </row>
    <row r="117" spans="1:25" s="5" customFormat="1" ht="105.75" customHeight="1" x14ac:dyDescent="0.2">
      <c r="A117" s="36" t="s">
        <v>496</v>
      </c>
      <c r="B117" s="37" t="s">
        <v>18</v>
      </c>
      <c r="C117" s="39">
        <v>2021</v>
      </c>
      <c r="D117" s="108">
        <v>2021</v>
      </c>
      <c r="E117" s="40" t="s">
        <v>83</v>
      </c>
      <c r="F117" s="37" t="s">
        <v>79</v>
      </c>
      <c r="G117" s="108" t="s">
        <v>404</v>
      </c>
      <c r="H117" s="37" t="s">
        <v>79</v>
      </c>
      <c r="I117" s="37" t="s">
        <v>20</v>
      </c>
      <c r="J117" s="37" t="s">
        <v>56</v>
      </c>
      <c r="K117" s="43"/>
      <c r="L117" s="99" t="s">
        <v>211</v>
      </c>
      <c r="M117" s="37" t="s">
        <v>21</v>
      </c>
      <c r="N117" s="37" t="s">
        <v>143</v>
      </c>
      <c r="O117" s="43"/>
      <c r="P117" s="108" t="s">
        <v>19</v>
      </c>
      <c r="Q117" s="109">
        <v>49058</v>
      </c>
      <c r="R117" s="109">
        <v>0</v>
      </c>
      <c r="S117" s="109">
        <v>0</v>
      </c>
      <c r="T117" s="109">
        <f t="shared" si="6"/>
        <v>49058</v>
      </c>
      <c r="U117" s="45" t="s">
        <v>83</v>
      </c>
      <c r="V117" s="42" t="s">
        <v>83</v>
      </c>
      <c r="W117" s="40" t="s">
        <v>83</v>
      </c>
      <c r="X117" s="40" t="s">
        <v>83</v>
      </c>
      <c r="Y117" s="40" t="s">
        <v>83</v>
      </c>
    </row>
    <row r="118" spans="1:25" s="5" customFormat="1" ht="108" customHeight="1" x14ac:dyDescent="0.2">
      <c r="A118" s="36" t="s">
        <v>497</v>
      </c>
      <c r="B118" s="37" t="s">
        <v>18</v>
      </c>
      <c r="C118" s="39">
        <v>2021</v>
      </c>
      <c r="D118" s="108">
        <v>2021</v>
      </c>
      <c r="E118" s="40" t="s">
        <v>83</v>
      </c>
      <c r="F118" s="37" t="s">
        <v>79</v>
      </c>
      <c r="G118" s="108" t="s">
        <v>404</v>
      </c>
      <c r="H118" s="37" t="s">
        <v>79</v>
      </c>
      <c r="I118" s="37" t="s">
        <v>20</v>
      </c>
      <c r="J118" s="37" t="s">
        <v>56</v>
      </c>
      <c r="K118" s="43"/>
      <c r="L118" s="99" t="s">
        <v>212</v>
      </c>
      <c r="M118" s="37" t="s">
        <v>21</v>
      </c>
      <c r="N118" s="37" t="s">
        <v>143</v>
      </c>
      <c r="O118" s="43"/>
      <c r="P118" s="108" t="s">
        <v>19</v>
      </c>
      <c r="Q118" s="109">
        <v>6855</v>
      </c>
      <c r="R118" s="109">
        <v>0</v>
      </c>
      <c r="S118" s="109">
        <v>0</v>
      </c>
      <c r="T118" s="109">
        <f t="shared" si="6"/>
        <v>6855</v>
      </c>
      <c r="U118" s="45" t="s">
        <v>83</v>
      </c>
      <c r="V118" s="42" t="s">
        <v>83</v>
      </c>
      <c r="W118" s="40" t="s">
        <v>83</v>
      </c>
      <c r="X118" s="40" t="s">
        <v>83</v>
      </c>
      <c r="Y118" s="40" t="s">
        <v>83</v>
      </c>
    </row>
    <row r="119" spans="1:25" s="5" customFormat="1" ht="105" customHeight="1" x14ac:dyDescent="0.2">
      <c r="A119" s="36" t="s">
        <v>498</v>
      </c>
      <c r="B119" s="37" t="s">
        <v>18</v>
      </c>
      <c r="C119" s="39">
        <v>2021</v>
      </c>
      <c r="D119" s="108">
        <v>2021</v>
      </c>
      <c r="E119" s="40" t="s">
        <v>83</v>
      </c>
      <c r="F119" s="37" t="s">
        <v>79</v>
      </c>
      <c r="G119" s="108" t="s">
        <v>404</v>
      </c>
      <c r="H119" s="37" t="s">
        <v>79</v>
      </c>
      <c r="I119" s="37" t="s">
        <v>20</v>
      </c>
      <c r="J119" s="37" t="s">
        <v>56</v>
      </c>
      <c r="K119" s="43"/>
      <c r="L119" s="99" t="s">
        <v>213</v>
      </c>
      <c r="M119" s="37" t="s">
        <v>21</v>
      </c>
      <c r="N119" s="37" t="s">
        <v>143</v>
      </c>
      <c r="O119" s="43"/>
      <c r="P119" s="108" t="s">
        <v>19</v>
      </c>
      <c r="Q119" s="109">
        <v>5104</v>
      </c>
      <c r="R119" s="109">
        <v>0</v>
      </c>
      <c r="S119" s="109">
        <v>0</v>
      </c>
      <c r="T119" s="109">
        <f t="shared" si="6"/>
        <v>5104</v>
      </c>
      <c r="U119" s="45" t="s">
        <v>83</v>
      </c>
      <c r="V119" s="42" t="s">
        <v>83</v>
      </c>
      <c r="W119" s="40" t="s">
        <v>83</v>
      </c>
      <c r="X119" s="40" t="s">
        <v>83</v>
      </c>
      <c r="Y119" s="40" t="s">
        <v>83</v>
      </c>
    </row>
    <row r="120" spans="1:25" s="5" customFormat="1" ht="114" customHeight="1" x14ac:dyDescent="0.2">
      <c r="A120" s="36" t="s">
        <v>499</v>
      </c>
      <c r="B120" s="37" t="s">
        <v>18</v>
      </c>
      <c r="C120" s="39">
        <v>2021</v>
      </c>
      <c r="D120" s="108">
        <v>2021</v>
      </c>
      <c r="E120" s="40" t="s">
        <v>83</v>
      </c>
      <c r="F120" s="37" t="s">
        <v>79</v>
      </c>
      <c r="G120" s="108" t="s">
        <v>404</v>
      </c>
      <c r="H120" s="37" t="s">
        <v>79</v>
      </c>
      <c r="I120" s="37" t="s">
        <v>20</v>
      </c>
      <c r="J120" s="37" t="s">
        <v>56</v>
      </c>
      <c r="K120" s="43"/>
      <c r="L120" s="99" t="s">
        <v>214</v>
      </c>
      <c r="M120" s="37" t="s">
        <v>21</v>
      </c>
      <c r="N120" s="37" t="s">
        <v>143</v>
      </c>
      <c r="O120" s="43"/>
      <c r="P120" s="108" t="s">
        <v>19</v>
      </c>
      <c r="Q120" s="109">
        <v>6222</v>
      </c>
      <c r="R120" s="109">
        <v>0</v>
      </c>
      <c r="S120" s="109">
        <v>0</v>
      </c>
      <c r="T120" s="109">
        <f t="shared" si="6"/>
        <v>6222</v>
      </c>
      <c r="U120" s="45" t="s">
        <v>83</v>
      </c>
      <c r="V120" s="42" t="s">
        <v>83</v>
      </c>
      <c r="W120" s="40" t="s">
        <v>83</v>
      </c>
      <c r="X120" s="40" t="s">
        <v>83</v>
      </c>
      <c r="Y120" s="40" t="s">
        <v>83</v>
      </c>
    </row>
    <row r="121" spans="1:25" s="5" customFormat="1" ht="115.5" customHeight="1" x14ac:dyDescent="0.2">
      <c r="A121" s="36" t="s">
        <v>500</v>
      </c>
      <c r="B121" s="37" t="s">
        <v>18</v>
      </c>
      <c r="C121" s="39">
        <v>2021</v>
      </c>
      <c r="D121" s="108">
        <v>2021</v>
      </c>
      <c r="E121" s="40" t="s">
        <v>83</v>
      </c>
      <c r="F121" s="37" t="s">
        <v>79</v>
      </c>
      <c r="G121" s="108" t="s">
        <v>404</v>
      </c>
      <c r="H121" s="37" t="s">
        <v>79</v>
      </c>
      <c r="I121" s="37" t="s">
        <v>20</v>
      </c>
      <c r="J121" s="37" t="s">
        <v>56</v>
      </c>
      <c r="K121" s="43"/>
      <c r="L121" s="99" t="s">
        <v>215</v>
      </c>
      <c r="M121" s="37" t="s">
        <v>21</v>
      </c>
      <c r="N121" s="37" t="s">
        <v>143</v>
      </c>
      <c r="O121" s="43"/>
      <c r="P121" s="108" t="s">
        <v>19</v>
      </c>
      <c r="Q121" s="109">
        <v>31667</v>
      </c>
      <c r="R121" s="109">
        <v>0</v>
      </c>
      <c r="S121" s="109">
        <v>0</v>
      </c>
      <c r="T121" s="109">
        <f t="shared" si="6"/>
        <v>31667</v>
      </c>
      <c r="U121" s="45" t="s">
        <v>83</v>
      </c>
      <c r="V121" s="42" t="s">
        <v>83</v>
      </c>
      <c r="W121" s="40" t="s">
        <v>83</v>
      </c>
      <c r="X121" s="40" t="s">
        <v>83</v>
      </c>
      <c r="Y121" s="40" t="s">
        <v>83</v>
      </c>
    </row>
    <row r="122" spans="1:25" s="5" customFormat="1" ht="108" customHeight="1" x14ac:dyDescent="0.2">
      <c r="A122" s="36" t="s">
        <v>501</v>
      </c>
      <c r="B122" s="37" t="s">
        <v>18</v>
      </c>
      <c r="C122" s="39">
        <v>2021</v>
      </c>
      <c r="D122" s="108">
        <v>2021</v>
      </c>
      <c r="E122" s="40" t="s">
        <v>83</v>
      </c>
      <c r="F122" s="37" t="s">
        <v>79</v>
      </c>
      <c r="G122" s="108" t="s">
        <v>404</v>
      </c>
      <c r="H122" s="37" t="s">
        <v>79</v>
      </c>
      <c r="I122" s="37" t="s">
        <v>20</v>
      </c>
      <c r="J122" s="37" t="s">
        <v>56</v>
      </c>
      <c r="K122" s="43"/>
      <c r="L122" s="99" t="s">
        <v>216</v>
      </c>
      <c r="M122" s="37" t="s">
        <v>21</v>
      </c>
      <c r="N122" s="37" t="s">
        <v>143</v>
      </c>
      <c r="O122" s="43"/>
      <c r="P122" s="108" t="s">
        <v>19</v>
      </c>
      <c r="Q122" s="109">
        <v>32019</v>
      </c>
      <c r="R122" s="109">
        <v>0</v>
      </c>
      <c r="S122" s="109">
        <v>0</v>
      </c>
      <c r="T122" s="109">
        <f t="shared" si="6"/>
        <v>32019</v>
      </c>
      <c r="U122" s="45" t="s">
        <v>83</v>
      </c>
      <c r="V122" s="42" t="s">
        <v>83</v>
      </c>
      <c r="W122" s="40" t="s">
        <v>83</v>
      </c>
      <c r="X122" s="40" t="s">
        <v>83</v>
      </c>
      <c r="Y122" s="40" t="s">
        <v>83</v>
      </c>
    </row>
    <row r="123" spans="1:25" s="5" customFormat="1" ht="102.75" customHeight="1" x14ac:dyDescent="0.2">
      <c r="A123" s="36" t="s">
        <v>502</v>
      </c>
      <c r="B123" s="37" t="s">
        <v>18</v>
      </c>
      <c r="C123" s="39">
        <v>2021</v>
      </c>
      <c r="D123" s="108">
        <v>2021</v>
      </c>
      <c r="E123" s="40" t="s">
        <v>83</v>
      </c>
      <c r="F123" s="37" t="s">
        <v>79</v>
      </c>
      <c r="G123" s="108" t="s">
        <v>404</v>
      </c>
      <c r="H123" s="37" t="s">
        <v>79</v>
      </c>
      <c r="I123" s="37" t="s">
        <v>20</v>
      </c>
      <c r="J123" s="37" t="s">
        <v>56</v>
      </c>
      <c r="K123" s="43"/>
      <c r="L123" s="99" t="s">
        <v>217</v>
      </c>
      <c r="M123" s="37" t="s">
        <v>21</v>
      </c>
      <c r="N123" s="37" t="s">
        <v>143</v>
      </c>
      <c r="O123" s="43"/>
      <c r="P123" s="108" t="s">
        <v>19</v>
      </c>
      <c r="Q123" s="109">
        <v>28332</v>
      </c>
      <c r="R123" s="109">
        <v>0</v>
      </c>
      <c r="S123" s="109">
        <v>0</v>
      </c>
      <c r="T123" s="109">
        <f t="shared" si="6"/>
        <v>28332</v>
      </c>
      <c r="U123" s="45" t="s">
        <v>83</v>
      </c>
      <c r="V123" s="42" t="s">
        <v>83</v>
      </c>
      <c r="W123" s="40" t="s">
        <v>83</v>
      </c>
      <c r="X123" s="40" t="s">
        <v>83</v>
      </c>
      <c r="Y123" s="40" t="s">
        <v>83</v>
      </c>
    </row>
    <row r="124" spans="1:25" s="5" customFormat="1" ht="113.25" customHeight="1" x14ac:dyDescent="0.2">
      <c r="A124" s="36" t="s">
        <v>503</v>
      </c>
      <c r="B124" s="37" t="s">
        <v>18</v>
      </c>
      <c r="C124" s="39">
        <v>2021</v>
      </c>
      <c r="D124" s="108">
        <v>2021</v>
      </c>
      <c r="E124" s="40" t="s">
        <v>83</v>
      </c>
      <c r="F124" s="37" t="s">
        <v>79</v>
      </c>
      <c r="G124" s="108" t="s">
        <v>405</v>
      </c>
      <c r="H124" s="37" t="s">
        <v>79</v>
      </c>
      <c r="I124" s="37" t="s">
        <v>20</v>
      </c>
      <c r="J124" s="37" t="s">
        <v>56</v>
      </c>
      <c r="K124" s="43"/>
      <c r="L124" s="99" t="s">
        <v>160</v>
      </c>
      <c r="M124" s="37" t="s">
        <v>21</v>
      </c>
      <c r="N124" s="37" t="s">
        <v>143</v>
      </c>
      <c r="O124" s="43"/>
      <c r="P124" s="108" t="s">
        <v>19</v>
      </c>
      <c r="Q124" s="109">
        <v>183</v>
      </c>
      <c r="R124" s="109">
        <v>0</v>
      </c>
      <c r="S124" s="109">
        <v>0</v>
      </c>
      <c r="T124" s="109">
        <f t="shared" si="6"/>
        <v>183</v>
      </c>
      <c r="U124" s="45" t="s">
        <v>83</v>
      </c>
      <c r="V124" s="42" t="s">
        <v>83</v>
      </c>
      <c r="W124" s="40" t="s">
        <v>83</v>
      </c>
      <c r="X124" s="40" t="s">
        <v>83</v>
      </c>
      <c r="Y124" s="40" t="s">
        <v>83</v>
      </c>
    </row>
    <row r="125" spans="1:25" s="5" customFormat="1" ht="117.75" customHeight="1" x14ac:dyDescent="0.2">
      <c r="A125" s="36" t="s">
        <v>301</v>
      </c>
      <c r="B125" s="37" t="s">
        <v>18</v>
      </c>
      <c r="C125" s="39">
        <v>2021</v>
      </c>
      <c r="D125" s="108">
        <v>2021</v>
      </c>
      <c r="E125" s="40" t="s">
        <v>83</v>
      </c>
      <c r="F125" s="37" t="s">
        <v>79</v>
      </c>
      <c r="G125" s="108" t="s">
        <v>406</v>
      </c>
      <c r="H125" s="37" t="s">
        <v>79</v>
      </c>
      <c r="I125" s="37" t="s">
        <v>20</v>
      </c>
      <c r="J125" s="37" t="s">
        <v>56</v>
      </c>
      <c r="K125" s="43"/>
      <c r="L125" s="99" t="s">
        <v>218</v>
      </c>
      <c r="M125" s="37" t="s">
        <v>21</v>
      </c>
      <c r="N125" s="37" t="s">
        <v>143</v>
      </c>
      <c r="O125" s="43"/>
      <c r="P125" s="108" t="s">
        <v>19</v>
      </c>
      <c r="Q125" s="109">
        <v>711382</v>
      </c>
      <c r="R125" s="109">
        <v>0</v>
      </c>
      <c r="S125" s="109">
        <v>0</v>
      </c>
      <c r="T125" s="109">
        <f t="shared" si="6"/>
        <v>711382</v>
      </c>
      <c r="U125" s="45" t="s">
        <v>83</v>
      </c>
      <c r="V125" s="42" t="s">
        <v>83</v>
      </c>
      <c r="W125" s="40" t="s">
        <v>83</v>
      </c>
      <c r="X125" s="40" t="s">
        <v>83</v>
      </c>
      <c r="Y125" s="40" t="s">
        <v>83</v>
      </c>
    </row>
    <row r="126" spans="1:25" s="5" customFormat="1" ht="115.5" customHeight="1" x14ac:dyDescent="0.2">
      <c r="A126" s="36" t="s">
        <v>302</v>
      </c>
      <c r="B126" s="37" t="s">
        <v>18</v>
      </c>
      <c r="C126" s="39">
        <v>2021</v>
      </c>
      <c r="D126" s="108">
        <v>2021</v>
      </c>
      <c r="E126" s="40" t="s">
        <v>83</v>
      </c>
      <c r="F126" s="37" t="s">
        <v>79</v>
      </c>
      <c r="G126" s="108" t="s">
        <v>406</v>
      </c>
      <c r="H126" s="37" t="s">
        <v>79</v>
      </c>
      <c r="I126" s="37" t="s">
        <v>20</v>
      </c>
      <c r="J126" s="37" t="s">
        <v>56</v>
      </c>
      <c r="K126" s="43"/>
      <c r="L126" s="99" t="s">
        <v>219</v>
      </c>
      <c r="M126" s="37" t="s">
        <v>21</v>
      </c>
      <c r="N126" s="37" t="s">
        <v>143</v>
      </c>
      <c r="O126" s="43"/>
      <c r="P126" s="108" t="s">
        <v>19</v>
      </c>
      <c r="Q126" s="109">
        <v>472066</v>
      </c>
      <c r="R126" s="109">
        <v>0</v>
      </c>
      <c r="S126" s="109">
        <v>0</v>
      </c>
      <c r="T126" s="109">
        <f t="shared" si="6"/>
        <v>472066</v>
      </c>
      <c r="U126" s="45" t="s">
        <v>83</v>
      </c>
      <c r="V126" s="42" t="s">
        <v>83</v>
      </c>
      <c r="W126" s="40" t="s">
        <v>83</v>
      </c>
      <c r="X126" s="40" t="s">
        <v>83</v>
      </c>
      <c r="Y126" s="40" t="s">
        <v>83</v>
      </c>
    </row>
    <row r="127" spans="1:25" s="5" customFormat="1" ht="117" customHeight="1" x14ac:dyDescent="0.2">
      <c r="A127" s="36" t="s">
        <v>303</v>
      </c>
      <c r="B127" s="37" t="s">
        <v>18</v>
      </c>
      <c r="C127" s="39">
        <v>2021</v>
      </c>
      <c r="D127" s="108">
        <v>2021</v>
      </c>
      <c r="E127" s="40" t="s">
        <v>83</v>
      </c>
      <c r="F127" s="37" t="s">
        <v>79</v>
      </c>
      <c r="G127" s="108" t="s">
        <v>406</v>
      </c>
      <c r="H127" s="37" t="s">
        <v>79</v>
      </c>
      <c r="I127" s="37" t="s">
        <v>20</v>
      </c>
      <c r="J127" s="37" t="s">
        <v>56</v>
      </c>
      <c r="K127" s="43"/>
      <c r="L127" s="99" t="s">
        <v>160</v>
      </c>
      <c r="M127" s="37" t="s">
        <v>21</v>
      </c>
      <c r="N127" s="37" t="s">
        <v>143</v>
      </c>
      <c r="O127" s="43"/>
      <c r="P127" s="108" t="s">
        <v>19</v>
      </c>
      <c r="Q127" s="109">
        <v>30378</v>
      </c>
      <c r="R127" s="109">
        <v>0</v>
      </c>
      <c r="S127" s="109">
        <v>0</v>
      </c>
      <c r="T127" s="109">
        <f t="shared" si="6"/>
        <v>30378</v>
      </c>
      <c r="U127" s="45" t="s">
        <v>83</v>
      </c>
      <c r="V127" s="42" t="s">
        <v>83</v>
      </c>
      <c r="W127" s="40" t="s">
        <v>83</v>
      </c>
      <c r="X127" s="40" t="s">
        <v>83</v>
      </c>
      <c r="Y127" s="40" t="s">
        <v>83</v>
      </c>
    </row>
    <row r="128" spans="1:25" s="5" customFormat="1" ht="63.75" customHeight="1" x14ac:dyDescent="0.2">
      <c r="A128" s="36" t="s">
        <v>304</v>
      </c>
      <c r="B128" s="37" t="s">
        <v>18</v>
      </c>
      <c r="C128" s="39">
        <v>2021</v>
      </c>
      <c r="D128" s="108">
        <v>2021</v>
      </c>
      <c r="E128" s="40" t="s">
        <v>83</v>
      </c>
      <c r="F128" s="37" t="s">
        <v>79</v>
      </c>
      <c r="G128" s="108" t="s">
        <v>407</v>
      </c>
      <c r="H128" s="37" t="s">
        <v>79</v>
      </c>
      <c r="I128" s="37" t="s">
        <v>20</v>
      </c>
      <c r="J128" s="37" t="s">
        <v>56</v>
      </c>
      <c r="K128" s="43"/>
      <c r="L128" s="99" t="s">
        <v>220</v>
      </c>
      <c r="M128" s="37" t="s">
        <v>21</v>
      </c>
      <c r="N128" s="37" t="s">
        <v>143</v>
      </c>
      <c r="O128" s="43"/>
      <c r="P128" s="108" t="s">
        <v>19</v>
      </c>
      <c r="Q128" s="109">
        <v>102797</v>
      </c>
      <c r="R128" s="109">
        <v>0</v>
      </c>
      <c r="S128" s="109">
        <v>0</v>
      </c>
      <c r="T128" s="109">
        <f t="shared" si="6"/>
        <v>102797</v>
      </c>
      <c r="U128" s="45" t="s">
        <v>83</v>
      </c>
      <c r="V128" s="42" t="s">
        <v>83</v>
      </c>
      <c r="W128" s="40" t="s">
        <v>83</v>
      </c>
      <c r="X128" s="40" t="s">
        <v>83</v>
      </c>
      <c r="Y128" s="40" t="s">
        <v>83</v>
      </c>
    </row>
    <row r="129" spans="1:25" s="5" customFormat="1" ht="111.75" customHeight="1" x14ac:dyDescent="0.2">
      <c r="A129" s="36" t="s">
        <v>305</v>
      </c>
      <c r="B129" s="37" t="s">
        <v>18</v>
      </c>
      <c r="C129" s="39">
        <v>2021</v>
      </c>
      <c r="D129" s="108">
        <v>2021</v>
      </c>
      <c r="E129" s="40" t="s">
        <v>83</v>
      </c>
      <c r="F129" s="37" t="s">
        <v>79</v>
      </c>
      <c r="G129" s="108" t="s">
        <v>408</v>
      </c>
      <c r="H129" s="37" t="s">
        <v>79</v>
      </c>
      <c r="I129" s="37" t="s">
        <v>20</v>
      </c>
      <c r="J129" s="37" t="s">
        <v>56</v>
      </c>
      <c r="K129" s="43"/>
      <c r="L129" s="99" t="s">
        <v>221</v>
      </c>
      <c r="M129" s="37" t="s">
        <v>21</v>
      </c>
      <c r="N129" s="37" t="s">
        <v>143</v>
      </c>
      <c r="O129" s="43"/>
      <c r="P129" s="108" t="s">
        <v>19</v>
      </c>
      <c r="Q129" s="109">
        <v>57790</v>
      </c>
      <c r="R129" s="109">
        <v>0</v>
      </c>
      <c r="S129" s="109">
        <v>0</v>
      </c>
      <c r="T129" s="109">
        <f t="shared" si="6"/>
        <v>57790</v>
      </c>
      <c r="U129" s="45" t="s">
        <v>83</v>
      </c>
      <c r="V129" s="42" t="s">
        <v>83</v>
      </c>
      <c r="W129" s="40" t="s">
        <v>83</v>
      </c>
      <c r="X129" s="40" t="s">
        <v>83</v>
      </c>
      <c r="Y129" s="40" t="s">
        <v>83</v>
      </c>
    </row>
    <row r="130" spans="1:25" s="5" customFormat="1" ht="106.5" customHeight="1" x14ac:dyDescent="0.2">
      <c r="A130" s="36" t="s">
        <v>306</v>
      </c>
      <c r="B130" s="37" t="s">
        <v>18</v>
      </c>
      <c r="C130" s="39">
        <v>2021</v>
      </c>
      <c r="D130" s="108">
        <v>2021</v>
      </c>
      <c r="E130" s="40" t="s">
        <v>83</v>
      </c>
      <c r="F130" s="37" t="s">
        <v>79</v>
      </c>
      <c r="G130" s="108" t="s">
        <v>408</v>
      </c>
      <c r="H130" s="37" t="s">
        <v>79</v>
      </c>
      <c r="I130" s="37" t="s">
        <v>20</v>
      </c>
      <c r="J130" s="37" t="s">
        <v>56</v>
      </c>
      <c r="K130" s="43"/>
      <c r="L130" s="99" t="s">
        <v>222</v>
      </c>
      <c r="M130" s="37" t="s">
        <v>21</v>
      </c>
      <c r="N130" s="37" t="s">
        <v>143</v>
      </c>
      <c r="O130" s="43"/>
      <c r="P130" s="108" t="s">
        <v>19</v>
      </c>
      <c r="Q130" s="109">
        <v>34256</v>
      </c>
      <c r="R130" s="109">
        <v>0</v>
      </c>
      <c r="S130" s="109">
        <v>0</v>
      </c>
      <c r="T130" s="109">
        <f t="shared" si="6"/>
        <v>34256</v>
      </c>
      <c r="U130" s="45" t="s">
        <v>83</v>
      </c>
      <c r="V130" s="42" t="s">
        <v>83</v>
      </c>
      <c r="W130" s="40" t="s">
        <v>83</v>
      </c>
      <c r="X130" s="40" t="s">
        <v>83</v>
      </c>
      <c r="Y130" s="40" t="s">
        <v>83</v>
      </c>
    </row>
    <row r="131" spans="1:25" s="5" customFormat="1" ht="111" customHeight="1" x14ac:dyDescent="0.2">
      <c r="A131" s="36" t="s">
        <v>307</v>
      </c>
      <c r="B131" s="37" t="s">
        <v>18</v>
      </c>
      <c r="C131" s="39">
        <v>2021</v>
      </c>
      <c r="D131" s="108">
        <v>2021</v>
      </c>
      <c r="E131" s="40" t="s">
        <v>83</v>
      </c>
      <c r="F131" s="37" t="s">
        <v>79</v>
      </c>
      <c r="G131" s="108" t="s">
        <v>408</v>
      </c>
      <c r="H131" s="37" t="s">
        <v>79</v>
      </c>
      <c r="I131" s="37" t="s">
        <v>20</v>
      </c>
      <c r="J131" s="37" t="s">
        <v>56</v>
      </c>
      <c r="K131" s="43"/>
      <c r="L131" s="99" t="s">
        <v>223</v>
      </c>
      <c r="M131" s="37" t="s">
        <v>21</v>
      </c>
      <c r="N131" s="37" t="s">
        <v>143</v>
      </c>
      <c r="O131" s="43"/>
      <c r="P131" s="108" t="s">
        <v>19</v>
      </c>
      <c r="Q131" s="109">
        <v>17202</v>
      </c>
      <c r="R131" s="109">
        <v>0</v>
      </c>
      <c r="S131" s="109">
        <v>0</v>
      </c>
      <c r="T131" s="109">
        <f t="shared" si="6"/>
        <v>17202</v>
      </c>
      <c r="U131" s="45" t="s">
        <v>83</v>
      </c>
      <c r="V131" s="42" t="s">
        <v>83</v>
      </c>
      <c r="W131" s="40" t="s">
        <v>83</v>
      </c>
      <c r="X131" s="40" t="s">
        <v>83</v>
      </c>
      <c r="Y131" s="40" t="s">
        <v>83</v>
      </c>
    </row>
    <row r="132" spans="1:25" s="5" customFormat="1" ht="114" customHeight="1" x14ac:dyDescent="0.2">
      <c r="A132" s="36" t="s">
        <v>308</v>
      </c>
      <c r="B132" s="37" t="s">
        <v>18</v>
      </c>
      <c r="C132" s="39">
        <v>2021</v>
      </c>
      <c r="D132" s="108">
        <v>2021</v>
      </c>
      <c r="E132" s="40" t="s">
        <v>83</v>
      </c>
      <c r="F132" s="37" t="s">
        <v>79</v>
      </c>
      <c r="G132" s="108" t="s">
        <v>408</v>
      </c>
      <c r="H132" s="37" t="s">
        <v>79</v>
      </c>
      <c r="I132" s="37" t="s">
        <v>20</v>
      </c>
      <c r="J132" s="37" t="s">
        <v>56</v>
      </c>
      <c r="K132" s="43"/>
      <c r="L132" s="99" t="s">
        <v>224</v>
      </c>
      <c r="M132" s="37" t="s">
        <v>21</v>
      </c>
      <c r="N132" s="37" t="s">
        <v>143</v>
      </c>
      <c r="O132" s="43"/>
      <c r="P132" s="108" t="s">
        <v>19</v>
      </c>
      <c r="Q132" s="109">
        <v>34178</v>
      </c>
      <c r="R132" s="109">
        <v>0</v>
      </c>
      <c r="S132" s="109">
        <v>0</v>
      </c>
      <c r="T132" s="109">
        <f t="shared" si="6"/>
        <v>34178</v>
      </c>
      <c r="U132" s="45" t="s">
        <v>83</v>
      </c>
      <c r="V132" s="42" t="s">
        <v>83</v>
      </c>
      <c r="W132" s="40" t="s">
        <v>83</v>
      </c>
      <c r="X132" s="40" t="s">
        <v>83</v>
      </c>
      <c r="Y132" s="40" t="s">
        <v>83</v>
      </c>
    </row>
    <row r="133" spans="1:25" s="5" customFormat="1" ht="60" customHeight="1" x14ac:dyDescent="0.2">
      <c r="A133" s="36" t="s">
        <v>309</v>
      </c>
      <c r="B133" s="37" t="s">
        <v>18</v>
      </c>
      <c r="C133" s="39">
        <v>2021</v>
      </c>
      <c r="D133" s="108">
        <v>2021</v>
      </c>
      <c r="E133" s="40" t="s">
        <v>83</v>
      </c>
      <c r="F133" s="37" t="s">
        <v>79</v>
      </c>
      <c r="G133" s="108" t="s">
        <v>408</v>
      </c>
      <c r="H133" s="37" t="s">
        <v>79</v>
      </c>
      <c r="I133" s="37" t="s">
        <v>20</v>
      </c>
      <c r="J133" s="37" t="s">
        <v>56</v>
      </c>
      <c r="K133" s="43"/>
      <c r="L133" s="99" t="s">
        <v>225</v>
      </c>
      <c r="M133" s="37" t="s">
        <v>21</v>
      </c>
      <c r="N133" s="37" t="s">
        <v>143</v>
      </c>
      <c r="O133" s="43"/>
      <c r="P133" s="108" t="s">
        <v>19</v>
      </c>
      <c r="Q133" s="109">
        <v>27495</v>
      </c>
      <c r="R133" s="109">
        <v>0</v>
      </c>
      <c r="S133" s="109">
        <v>0</v>
      </c>
      <c r="T133" s="109">
        <f t="shared" si="6"/>
        <v>27495</v>
      </c>
      <c r="U133" s="45" t="s">
        <v>83</v>
      </c>
      <c r="V133" s="42" t="s">
        <v>83</v>
      </c>
      <c r="W133" s="40" t="s">
        <v>83</v>
      </c>
      <c r="X133" s="40" t="s">
        <v>83</v>
      </c>
      <c r="Y133" s="40" t="s">
        <v>83</v>
      </c>
    </row>
    <row r="134" spans="1:25" s="5" customFormat="1" ht="60" customHeight="1" x14ac:dyDescent="0.2">
      <c r="A134" s="36" t="s">
        <v>310</v>
      </c>
      <c r="B134" s="37" t="s">
        <v>18</v>
      </c>
      <c r="C134" s="39">
        <v>2021</v>
      </c>
      <c r="D134" s="108">
        <v>2021</v>
      </c>
      <c r="E134" s="40" t="s">
        <v>83</v>
      </c>
      <c r="F134" s="37" t="s">
        <v>79</v>
      </c>
      <c r="G134" s="108" t="s">
        <v>408</v>
      </c>
      <c r="H134" s="37" t="s">
        <v>79</v>
      </c>
      <c r="I134" s="37" t="s">
        <v>20</v>
      </c>
      <c r="J134" s="37" t="s">
        <v>56</v>
      </c>
      <c r="K134" s="43"/>
      <c r="L134" s="99" t="s">
        <v>226</v>
      </c>
      <c r="M134" s="37" t="s">
        <v>21</v>
      </c>
      <c r="N134" s="37" t="s">
        <v>143</v>
      </c>
      <c r="O134" s="43"/>
      <c r="P134" s="108" t="s">
        <v>19</v>
      </c>
      <c r="Q134" s="109">
        <v>79976</v>
      </c>
      <c r="R134" s="109">
        <v>0</v>
      </c>
      <c r="S134" s="109">
        <v>0</v>
      </c>
      <c r="T134" s="109">
        <f t="shared" si="6"/>
        <v>79976</v>
      </c>
      <c r="U134" s="45" t="s">
        <v>83</v>
      </c>
      <c r="V134" s="42" t="s">
        <v>83</v>
      </c>
      <c r="W134" s="40" t="s">
        <v>83</v>
      </c>
      <c r="X134" s="40" t="s">
        <v>83</v>
      </c>
      <c r="Y134" s="40" t="s">
        <v>83</v>
      </c>
    </row>
    <row r="135" spans="1:25" s="5" customFormat="1" ht="116.25" customHeight="1" x14ac:dyDescent="0.2">
      <c r="A135" s="36" t="s">
        <v>311</v>
      </c>
      <c r="B135" s="37" t="s">
        <v>18</v>
      </c>
      <c r="C135" s="39">
        <v>2021</v>
      </c>
      <c r="D135" s="108">
        <v>2021</v>
      </c>
      <c r="E135" s="40" t="s">
        <v>83</v>
      </c>
      <c r="F135" s="37" t="s">
        <v>79</v>
      </c>
      <c r="G135" s="108" t="s">
        <v>408</v>
      </c>
      <c r="H135" s="37" t="s">
        <v>79</v>
      </c>
      <c r="I135" s="37" t="s">
        <v>20</v>
      </c>
      <c r="J135" s="37" t="s">
        <v>56</v>
      </c>
      <c r="K135" s="43"/>
      <c r="L135" s="99" t="s">
        <v>227</v>
      </c>
      <c r="M135" s="37" t="s">
        <v>21</v>
      </c>
      <c r="N135" s="37" t="s">
        <v>143</v>
      </c>
      <c r="O135" s="43"/>
      <c r="P135" s="108" t="s">
        <v>19</v>
      </c>
      <c r="Q135" s="109">
        <v>49000</v>
      </c>
      <c r="R135" s="109">
        <v>0</v>
      </c>
      <c r="S135" s="109">
        <v>0</v>
      </c>
      <c r="T135" s="109">
        <f t="shared" si="6"/>
        <v>49000</v>
      </c>
      <c r="U135" s="45" t="s">
        <v>83</v>
      </c>
      <c r="V135" s="42" t="s">
        <v>83</v>
      </c>
      <c r="W135" s="40" t="s">
        <v>83</v>
      </c>
      <c r="X135" s="40" t="s">
        <v>83</v>
      </c>
      <c r="Y135" s="40" t="s">
        <v>83</v>
      </c>
    </row>
    <row r="136" spans="1:25" s="5" customFormat="1" ht="102.75" customHeight="1" x14ac:dyDescent="0.2">
      <c r="A136" s="36" t="s">
        <v>312</v>
      </c>
      <c r="B136" s="37" t="s">
        <v>18</v>
      </c>
      <c r="C136" s="39">
        <v>2021</v>
      </c>
      <c r="D136" s="108">
        <v>2021</v>
      </c>
      <c r="E136" s="40" t="s">
        <v>83</v>
      </c>
      <c r="F136" s="37" t="s">
        <v>79</v>
      </c>
      <c r="G136" s="108" t="s">
        <v>408</v>
      </c>
      <c r="H136" s="37" t="s">
        <v>79</v>
      </c>
      <c r="I136" s="37" t="s">
        <v>20</v>
      </c>
      <c r="J136" s="37" t="s">
        <v>56</v>
      </c>
      <c r="K136" s="43"/>
      <c r="L136" s="99" t="s">
        <v>228</v>
      </c>
      <c r="M136" s="37" t="s">
        <v>21</v>
      </c>
      <c r="N136" s="37" t="s">
        <v>143</v>
      </c>
      <c r="O136" s="43"/>
      <c r="P136" s="108" t="s">
        <v>19</v>
      </c>
      <c r="Q136" s="109">
        <v>62090</v>
      </c>
      <c r="R136" s="109">
        <v>0</v>
      </c>
      <c r="S136" s="109">
        <v>0</v>
      </c>
      <c r="T136" s="109">
        <f t="shared" si="6"/>
        <v>62090</v>
      </c>
      <c r="U136" s="45" t="s">
        <v>83</v>
      </c>
      <c r="V136" s="42" t="s">
        <v>83</v>
      </c>
      <c r="W136" s="40" t="s">
        <v>83</v>
      </c>
      <c r="X136" s="40" t="s">
        <v>83</v>
      </c>
      <c r="Y136" s="40" t="s">
        <v>83</v>
      </c>
    </row>
    <row r="137" spans="1:25" s="5" customFormat="1" ht="103.5" customHeight="1" x14ac:dyDescent="0.2">
      <c r="A137" s="36" t="s">
        <v>313</v>
      </c>
      <c r="B137" s="37" t="s">
        <v>18</v>
      </c>
      <c r="C137" s="39">
        <v>2021</v>
      </c>
      <c r="D137" s="108">
        <v>2021</v>
      </c>
      <c r="E137" s="40" t="s">
        <v>83</v>
      </c>
      <c r="F137" s="37" t="s">
        <v>79</v>
      </c>
      <c r="G137" s="108" t="s">
        <v>408</v>
      </c>
      <c r="H137" s="37" t="s">
        <v>79</v>
      </c>
      <c r="I137" s="37" t="s">
        <v>20</v>
      </c>
      <c r="J137" s="37" t="s">
        <v>56</v>
      </c>
      <c r="K137" s="43"/>
      <c r="L137" s="99" t="s">
        <v>229</v>
      </c>
      <c r="M137" s="37" t="s">
        <v>21</v>
      </c>
      <c r="N137" s="37" t="s">
        <v>143</v>
      </c>
      <c r="O137" s="43"/>
      <c r="P137" s="108" t="s">
        <v>19</v>
      </c>
      <c r="Q137" s="109">
        <v>45500</v>
      </c>
      <c r="R137" s="109">
        <v>0</v>
      </c>
      <c r="S137" s="109">
        <v>0</v>
      </c>
      <c r="T137" s="109">
        <f t="shared" si="6"/>
        <v>45500</v>
      </c>
      <c r="U137" s="45" t="s">
        <v>83</v>
      </c>
      <c r="V137" s="42" t="s">
        <v>83</v>
      </c>
      <c r="W137" s="40" t="s">
        <v>83</v>
      </c>
      <c r="X137" s="40" t="s">
        <v>83</v>
      </c>
      <c r="Y137" s="40" t="s">
        <v>83</v>
      </c>
    </row>
    <row r="138" spans="1:25" s="5" customFormat="1" ht="109.5" customHeight="1" x14ac:dyDescent="0.2">
      <c r="A138" s="36" t="s">
        <v>314</v>
      </c>
      <c r="B138" s="37" t="s">
        <v>18</v>
      </c>
      <c r="C138" s="39">
        <v>2021</v>
      </c>
      <c r="D138" s="108">
        <v>2021</v>
      </c>
      <c r="E138" s="40" t="s">
        <v>83</v>
      </c>
      <c r="F138" s="37" t="s">
        <v>79</v>
      </c>
      <c r="G138" s="108" t="s">
        <v>408</v>
      </c>
      <c r="H138" s="37" t="s">
        <v>79</v>
      </c>
      <c r="I138" s="37" t="s">
        <v>20</v>
      </c>
      <c r="J138" s="37" t="s">
        <v>56</v>
      </c>
      <c r="K138" s="43"/>
      <c r="L138" s="99" t="s">
        <v>230</v>
      </c>
      <c r="M138" s="37" t="s">
        <v>21</v>
      </c>
      <c r="N138" s="37" t="s">
        <v>143</v>
      </c>
      <c r="O138" s="43"/>
      <c r="P138" s="108" t="s">
        <v>19</v>
      </c>
      <c r="Q138" s="109">
        <v>79900</v>
      </c>
      <c r="R138" s="109">
        <v>0</v>
      </c>
      <c r="S138" s="109">
        <v>0</v>
      </c>
      <c r="T138" s="109">
        <f t="shared" si="6"/>
        <v>79900</v>
      </c>
      <c r="U138" s="45" t="s">
        <v>83</v>
      </c>
      <c r="V138" s="42" t="s">
        <v>83</v>
      </c>
      <c r="W138" s="40" t="s">
        <v>83</v>
      </c>
      <c r="X138" s="40" t="s">
        <v>83</v>
      </c>
      <c r="Y138" s="40" t="s">
        <v>83</v>
      </c>
    </row>
    <row r="139" spans="1:25" s="5" customFormat="1" ht="87" customHeight="1" x14ac:dyDescent="0.2">
      <c r="A139" s="39" t="s">
        <v>156</v>
      </c>
      <c r="B139" s="37" t="s">
        <v>18</v>
      </c>
      <c r="C139" s="39">
        <v>2021</v>
      </c>
      <c r="D139" s="108">
        <v>2021</v>
      </c>
      <c r="E139" s="40" t="s">
        <v>83</v>
      </c>
      <c r="F139" s="37" t="s">
        <v>79</v>
      </c>
      <c r="G139" s="108" t="s">
        <v>409</v>
      </c>
      <c r="H139" s="37" t="s">
        <v>79</v>
      </c>
      <c r="I139" s="37" t="s">
        <v>20</v>
      </c>
      <c r="J139" s="37" t="s">
        <v>56</v>
      </c>
      <c r="K139" s="43"/>
      <c r="L139" s="99" t="s">
        <v>231</v>
      </c>
      <c r="M139" s="37" t="s">
        <v>21</v>
      </c>
      <c r="N139" s="37" t="s">
        <v>143</v>
      </c>
      <c r="O139" s="43"/>
      <c r="P139" s="108" t="s">
        <v>19</v>
      </c>
      <c r="Q139" s="109">
        <v>2400000</v>
      </c>
      <c r="R139" s="109">
        <v>0</v>
      </c>
      <c r="S139" s="109">
        <v>0</v>
      </c>
      <c r="T139" s="109">
        <f t="shared" si="6"/>
        <v>2400000</v>
      </c>
      <c r="U139" s="45" t="s">
        <v>83</v>
      </c>
      <c r="V139" s="42" t="s">
        <v>83</v>
      </c>
      <c r="W139" s="40" t="s">
        <v>83</v>
      </c>
      <c r="X139" s="40" t="s">
        <v>83</v>
      </c>
      <c r="Y139" s="40" t="s">
        <v>83</v>
      </c>
    </row>
    <row r="140" spans="1:25" s="5" customFormat="1" ht="60" customHeight="1" x14ac:dyDescent="0.2">
      <c r="A140" s="36" t="s">
        <v>315</v>
      </c>
      <c r="B140" s="37" t="s">
        <v>18</v>
      </c>
      <c r="C140" s="39">
        <v>2021</v>
      </c>
      <c r="D140" s="108">
        <v>2021</v>
      </c>
      <c r="E140" s="40" t="s">
        <v>83</v>
      </c>
      <c r="F140" s="37" t="s">
        <v>79</v>
      </c>
      <c r="G140" s="108" t="s">
        <v>410</v>
      </c>
      <c r="H140" s="37" t="s">
        <v>79</v>
      </c>
      <c r="I140" s="37" t="s">
        <v>20</v>
      </c>
      <c r="J140" s="37" t="s">
        <v>56</v>
      </c>
      <c r="K140" s="43"/>
      <c r="L140" s="99" t="s">
        <v>232</v>
      </c>
      <c r="M140" s="37" t="s">
        <v>21</v>
      </c>
      <c r="N140" s="37" t="s">
        <v>143</v>
      </c>
      <c r="O140" s="43"/>
      <c r="P140" s="108" t="s">
        <v>19</v>
      </c>
      <c r="Q140" s="109">
        <v>7338</v>
      </c>
      <c r="R140" s="109">
        <v>0</v>
      </c>
      <c r="S140" s="109">
        <v>0</v>
      </c>
      <c r="T140" s="109">
        <f t="shared" si="6"/>
        <v>7338</v>
      </c>
      <c r="U140" s="45" t="s">
        <v>83</v>
      </c>
      <c r="V140" s="42" t="s">
        <v>83</v>
      </c>
      <c r="W140" s="40" t="s">
        <v>83</v>
      </c>
      <c r="X140" s="40" t="s">
        <v>83</v>
      </c>
      <c r="Y140" s="40" t="s">
        <v>83</v>
      </c>
    </row>
    <row r="141" spans="1:25" s="5" customFormat="1" ht="90.75" customHeight="1" x14ac:dyDescent="0.2">
      <c r="A141" s="36" t="s">
        <v>316</v>
      </c>
      <c r="B141" s="37" t="s">
        <v>18</v>
      </c>
      <c r="C141" s="39">
        <v>2021</v>
      </c>
      <c r="D141" s="108">
        <v>2021</v>
      </c>
      <c r="E141" s="40" t="s">
        <v>83</v>
      </c>
      <c r="F141" s="37" t="s">
        <v>79</v>
      </c>
      <c r="G141" s="108" t="s">
        <v>410</v>
      </c>
      <c r="H141" s="37" t="s">
        <v>79</v>
      </c>
      <c r="I141" s="37" t="s">
        <v>20</v>
      </c>
      <c r="J141" s="37" t="s">
        <v>56</v>
      </c>
      <c r="K141" s="43"/>
      <c r="L141" s="99" t="s">
        <v>233</v>
      </c>
      <c r="M141" s="37" t="s">
        <v>21</v>
      </c>
      <c r="N141" s="37" t="s">
        <v>143</v>
      </c>
      <c r="O141" s="43"/>
      <c r="P141" s="108" t="s">
        <v>19</v>
      </c>
      <c r="Q141" s="109">
        <v>10418</v>
      </c>
      <c r="R141" s="109">
        <v>0</v>
      </c>
      <c r="S141" s="109">
        <v>0</v>
      </c>
      <c r="T141" s="109">
        <f t="shared" si="6"/>
        <v>10418</v>
      </c>
      <c r="U141" s="45" t="s">
        <v>83</v>
      </c>
      <c r="V141" s="42" t="s">
        <v>83</v>
      </c>
      <c r="W141" s="40" t="s">
        <v>83</v>
      </c>
      <c r="X141" s="40" t="s">
        <v>83</v>
      </c>
      <c r="Y141" s="40" t="s">
        <v>83</v>
      </c>
    </row>
    <row r="142" spans="1:25" s="5" customFormat="1" ht="79.5" customHeight="1" x14ac:dyDescent="0.2">
      <c r="A142" s="36" t="s">
        <v>317</v>
      </c>
      <c r="B142" s="37" t="s">
        <v>18</v>
      </c>
      <c r="C142" s="39">
        <v>2021</v>
      </c>
      <c r="D142" s="108">
        <v>2021</v>
      </c>
      <c r="E142" s="40" t="s">
        <v>83</v>
      </c>
      <c r="F142" s="37" t="s">
        <v>79</v>
      </c>
      <c r="G142" s="108" t="s">
        <v>410</v>
      </c>
      <c r="H142" s="37" t="s">
        <v>79</v>
      </c>
      <c r="I142" s="37" t="s">
        <v>20</v>
      </c>
      <c r="J142" s="37" t="s">
        <v>56</v>
      </c>
      <c r="K142" s="43"/>
      <c r="L142" s="99" t="s">
        <v>234</v>
      </c>
      <c r="M142" s="37" t="s">
        <v>21</v>
      </c>
      <c r="N142" s="37" t="s">
        <v>143</v>
      </c>
      <c r="O142" s="43"/>
      <c r="P142" s="108" t="s">
        <v>19</v>
      </c>
      <c r="Q142" s="109">
        <v>43304</v>
      </c>
      <c r="R142" s="109">
        <v>0</v>
      </c>
      <c r="S142" s="109">
        <v>0</v>
      </c>
      <c r="T142" s="109">
        <f t="shared" si="6"/>
        <v>43304</v>
      </c>
      <c r="U142" s="45" t="s">
        <v>83</v>
      </c>
      <c r="V142" s="42" t="s">
        <v>83</v>
      </c>
      <c r="W142" s="40" t="s">
        <v>83</v>
      </c>
      <c r="X142" s="40" t="s">
        <v>83</v>
      </c>
      <c r="Y142" s="40" t="s">
        <v>83</v>
      </c>
    </row>
    <row r="143" spans="1:25" s="5" customFormat="1" ht="122.25" customHeight="1" x14ac:dyDescent="0.2">
      <c r="A143" s="36" t="s">
        <v>318</v>
      </c>
      <c r="B143" s="37" t="s">
        <v>18</v>
      </c>
      <c r="C143" s="39">
        <v>2021</v>
      </c>
      <c r="D143" s="108">
        <v>2021</v>
      </c>
      <c r="E143" s="40" t="s">
        <v>83</v>
      </c>
      <c r="F143" s="37" t="s">
        <v>79</v>
      </c>
      <c r="G143" s="108" t="s">
        <v>410</v>
      </c>
      <c r="H143" s="37" t="s">
        <v>79</v>
      </c>
      <c r="I143" s="37" t="s">
        <v>20</v>
      </c>
      <c r="J143" s="37" t="s">
        <v>56</v>
      </c>
      <c r="K143" s="43"/>
      <c r="L143" s="99" t="s">
        <v>235</v>
      </c>
      <c r="M143" s="37" t="s">
        <v>21</v>
      </c>
      <c r="N143" s="37" t="s">
        <v>143</v>
      </c>
      <c r="O143" s="43"/>
      <c r="P143" s="108" t="s">
        <v>19</v>
      </c>
      <c r="Q143" s="109">
        <v>50000</v>
      </c>
      <c r="R143" s="109">
        <v>0</v>
      </c>
      <c r="S143" s="109">
        <v>0</v>
      </c>
      <c r="T143" s="109">
        <f t="shared" si="6"/>
        <v>50000</v>
      </c>
      <c r="U143" s="45" t="s">
        <v>83</v>
      </c>
      <c r="V143" s="42" t="s">
        <v>83</v>
      </c>
      <c r="W143" s="40" t="s">
        <v>83</v>
      </c>
      <c r="X143" s="40" t="s">
        <v>83</v>
      </c>
      <c r="Y143" s="40" t="s">
        <v>83</v>
      </c>
    </row>
    <row r="144" spans="1:25" s="5" customFormat="1" ht="113.25" customHeight="1" x14ac:dyDescent="0.2">
      <c r="A144" s="36" t="s">
        <v>319</v>
      </c>
      <c r="B144" s="37" t="s">
        <v>18</v>
      </c>
      <c r="C144" s="39">
        <v>2021</v>
      </c>
      <c r="D144" s="108">
        <v>2021</v>
      </c>
      <c r="E144" s="40" t="s">
        <v>83</v>
      </c>
      <c r="F144" s="37" t="s">
        <v>79</v>
      </c>
      <c r="G144" s="108" t="s">
        <v>410</v>
      </c>
      <c r="H144" s="37" t="s">
        <v>79</v>
      </c>
      <c r="I144" s="37" t="s">
        <v>20</v>
      </c>
      <c r="J144" s="37" t="s">
        <v>56</v>
      </c>
      <c r="K144" s="43"/>
      <c r="L144" s="99" t="s">
        <v>236</v>
      </c>
      <c r="M144" s="37" t="s">
        <v>21</v>
      </c>
      <c r="N144" s="37" t="s">
        <v>143</v>
      </c>
      <c r="O144" s="43"/>
      <c r="P144" s="108" t="s">
        <v>19</v>
      </c>
      <c r="Q144" s="109">
        <v>10208</v>
      </c>
      <c r="R144" s="109">
        <v>0</v>
      </c>
      <c r="S144" s="109">
        <v>0</v>
      </c>
      <c r="T144" s="109">
        <f t="shared" si="6"/>
        <v>10208</v>
      </c>
      <c r="U144" s="45" t="s">
        <v>83</v>
      </c>
      <c r="V144" s="42" t="s">
        <v>83</v>
      </c>
      <c r="W144" s="40" t="s">
        <v>83</v>
      </c>
      <c r="X144" s="40" t="s">
        <v>83</v>
      </c>
      <c r="Y144" s="40" t="s">
        <v>83</v>
      </c>
    </row>
    <row r="145" spans="1:25" s="5" customFormat="1" ht="106.5" customHeight="1" x14ac:dyDescent="0.2">
      <c r="A145" s="36" t="s">
        <v>320</v>
      </c>
      <c r="B145" s="37" t="s">
        <v>18</v>
      </c>
      <c r="C145" s="39">
        <v>2021</v>
      </c>
      <c r="D145" s="108">
        <v>2021</v>
      </c>
      <c r="E145" s="40" t="s">
        <v>83</v>
      </c>
      <c r="F145" s="37" t="s">
        <v>79</v>
      </c>
      <c r="G145" s="108" t="s">
        <v>410</v>
      </c>
      <c r="H145" s="37" t="s">
        <v>79</v>
      </c>
      <c r="I145" s="37" t="s">
        <v>20</v>
      </c>
      <c r="J145" s="37" t="s">
        <v>56</v>
      </c>
      <c r="K145" s="43"/>
      <c r="L145" s="99" t="s">
        <v>237</v>
      </c>
      <c r="M145" s="37" t="s">
        <v>21</v>
      </c>
      <c r="N145" s="37" t="s">
        <v>143</v>
      </c>
      <c r="O145" s="43"/>
      <c r="P145" s="108" t="s">
        <v>19</v>
      </c>
      <c r="Q145" s="109">
        <v>11926</v>
      </c>
      <c r="R145" s="109">
        <v>0</v>
      </c>
      <c r="S145" s="109">
        <v>0</v>
      </c>
      <c r="T145" s="109">
        <f t="shared" si="6"/>
        <v>11926</v>
      </c>
      <c r="U145" s="45" t="s">
        <v>83</v>
      </c>
      <c r="V145" s="42" t="s">
        <v>83</v>
      </c>
      <c r="W145" s="40" t="s">
        <v>83</v>
      </c>
      <c r="X145" s="40" t="s">
        <v>83</v>
      </c>
      <c r="Y145" s="40" t="s">
        <v>83</v>
      </c>
    </row>
    <row r="146" spans="1:25" s="5" customFormat="1" ht="117" customHeight="1" x14ac:dyDescent="0.2">
      <c r="A146" s="36" t="s">
        <v>321</v>
      </c>
      <c r="B146" s="37" t="s">
        <v>18</v>
      </c>
      <c r="C146" s="39">
        <v>2021</v>
      </c>
      <c r="D146" s="108">
        <v>2021</v>
      </c>
      <c r="E146" s="40" t="s">
        <v>83</v>
      </c>
      <c r="F146" s="37" t="s">
        <v>79</v>
      </c>
      <c r="G146" s="108" t="s">
        <v>410</v>
      </c>
      <c r="H146" s="37" t="s">
        <v>79</v>
      </c>
      <c r="I146" s="37" t="s">
        <v>20</v>
      </c>
      <c r="J146" s="37" t="s">
        <v>56</v>
      </c>
      <c r="K146" s="43"/>
      <c r="L146" s="99" t="s">
        <v>238</v>
      </c>
      <c r="M146" s="37" t="s">
        <v>21</v>
      </c>
      <c r="N146" s="37" t="s">
        <v>143</v>
      </c>
      <c r="O146" s="43"/>
      <c r="P146" s="108" t="s">
        <v>19</v>
      </c>
      <c r="Q146" s="109">
        <v>24803</v>
      </c>
      <c r="R146" s="109">
        <v>0</v>
      </c>
      <c r="S146" s="109">
        <v>0</v>
      </c>
      <c r="T146" s="109">
        <f t="shared" si="6"/>
        <v>24803</v>
      </c>
      <c r="U146" s="45" t="s">
        <v>83</v>
      </c>
      <c r="V146" s="42" t="s">
        <v>83</v>
      </c>
      <c r="W146" s="40" t="s">
        <v>83</v>
      </c>
      <c r="X146" s="40" t="s">
        <v>83</v>
      </c>
      <c r="Y146" s="40" t="s">
        <v>83</v>
      </c>
    </row>
    <row r="147" spans="1:25" s="5" customFormat="1" ht="116.25" customHeight="1" x14ac:dyDescent="0.2">
      <c r="A147" s="36" t="s">
        <v>322</v>
      </c>
      <c r="B147" s="37" t="s">
        <v>18</v>
      </c>
      <c r="C147" s="39">
        <v>2021</v>
      </c>
      <c r="D147" s="108">
        <v>2021</v>
      </c>
      <c r="E147" s="40" t="s">
        <v>83</v>
      </c>
      <c r="F147" s="37" t="s">
        <v>79</v>
      </c>
      <c r="G147" s="108" t="s">
        <v>410</v>
      </c>
      <c r="H147" s="37" t="s">
        <v>79</v>
      </c>
      <c r="I147" s="37" t="s">
        <v>20</v>
      </c>
      <c r="J147" s="37" t="s">
        <v>56</v>
      </c>
      <c r="K147" s="43"/>
      <c r="L147" s="99" t="s">
        <v>239</v>
      </c>
      <c r="M147" s="37" t="s">
        <v>21</v>
      </c>
      <c r="N147" s="37" t="s">
        <v>143</v>
      </c>
      <c r="O147" s="43"/>
      <c r="P147" s="108" t="s">
        <v>19</v>
      </c>
      <c r="Q147" s="109">
        <v>13990</v>
      </c>
      <c r="R147" s="109">
        <v>0</v>
      </c>
      <c r="S147" s="109">
        <v>0</v>
      </c>
      <c r="T147" s="109">
        <f t="shared" si="6"/>
        <v>13990</v>
      </c>
      <c r="U147" s="45" t="s">
        <v>83</v>
      </c>
      <c r="V147" s="42" t="s">
        <v>83</v>
      </c>
      <c r="W147" s="40" t="s">
        <v>83</v>
      </c>
      <c r="X147" s="40" t="s">
        <v>83</v>
      </c>
      <c r="Y147" s="40" t="s">
        <v>83</v>
      </c>
    </row>
    <row r="148" spans="1:25" s="5" customFormat="1" ht="60" customHeight="1" x14ac:dyDescent="0.2">
      <c r="A148" s="36" t="s">
        <v>323</v>
      </c>
      <c r="B148" s="37" t="s">
        <v>18</v>
      </c>
      <c r="C148" s="39">
        <v>2021</v>
      </c>
      <c r="D148" s="108">
        <v>2021</v>
      </c>
      <c r="E148" s="40" t="s">
        <v>83</v>
      </c>
      <c r="F148" s="37" t="s">
        <v>79</v>
      </c>
      <c r="G148" s="108" t="s">
        <v>410</v>
      </c>
      <c r="H148" s="37" t="s">
        <v>79</v>
      </c>
      <c r="I148" s="37" t="s">
        <v>20</v>
      </c>
      <c r="J148" s="37" t="s">
        <v>56</v>
      </c>
      <c r="K148" s="43"/>
      <c r="L148" s="99" t="s">
        <v>240</v>
      </c>
      <c r="M148" s="37" t="s">
        <v>21</v>
      </c>
      <c r="N148" s="37" t="s">
        <v>143</v>
      </c>
      <c r="O148" s="43"/>
      <c r="P148" s="108" t="s">
        <v>19</v>
      </c>
      <c r="Q148" s="109">
        <v>151729</v>
      </c>
      <c r="R148" s="109">
        <v>0</v>
      </c>
      <c r="S148" s="109">
        <v>0</v>
      </c>
      <c r="T148" s="109">
        <f t="shared" si="6"/>
        <v>151729</v>
      </c>
      <c r="U148" s="45" t="s">
        <v>83</v>
      </c>
      <c r="V148" s="42" t="s">
        <v>83</v>
      </c>
      <c r="W148" s="40" t="s">
        <v>83</v>
      </c>
      <c r="X148" s="40" t="s">
        <v>83</v>
      </c>
      <c r="Y148" s="40" t="s">
        <v>83</v>
      </c>
    </row>
    <row r="149" spans="1:25" s="5" customFormat="1" ht="60" customHeight="1" x14ac:dyDescent="0.2">
      <c r="A149" s="36" t="s">
        <v>324</v>
      </c>
      <c r="B149" s="37" t="s">
        <v>18</v>
      </c>
      <c r="C149" s="39">
        <v>2021</v>
      </c>
      <c r="D149" s="108">
        <v>2021</v>
      </c>
      <c r="E149" s="40" t="s">
        <v>83</v>
      </c>
      <c r="F149" s="37" t="s">
        <v>79</v>
      </c>
      <c r="G149" s="108" t="s">
        <v>410</v>
      </c>
      <c r="H149" s="37" t="s">
        <v>79</v>
      </c>
      <c r="I149" s="37" t="s">
        <v>20</v>
      </c>
      <c r="J149" s="37" t="s">
        <v>56</v>
      </c>
      <c r="K149" s="43"/>
      <c r="L149" s="99" t="s">
        <v>241</v>
      </c>
      <c r="M149" s="37" t="s">
        <v>21</v>
      </c>
      <c r="N149" s="37" t="s">
        <v>143</v>
      </c>
      <c r="O149" s="43"/>
      <c r="P149" s="108" t="s">
        <v>19</v>
      </c>
      <c r="Q149" s="109">
        <v>88000</v>
      </c>
      <c r="R149" s="109">
        <v>0</v>
      </c>
      <c r="S149" s="109">
        <v>0</v>
      </c>
      <c r="T149" s="109">
        <f t="shared" si="6"/>
        <v>88000</v>
      </c>
      <c r="U149" s="45" t="s">
        <v>83</v>
      </c>
      <c r="V149" s="42" t="s">
        <v>83</v>
      </c>
      <c r="W149" s="40" t="s">
        <v>83</v>
      </c>
      <c r="X149" s="40" t="s">
        <v>83</v>
      </c>
      <c r="Y149" s="40" t="s">
        <v>83</v>
      </c>
    </row>
    <row r="150" spans="1:25" s="5" customFormat="1" ht="60" customHeight="1" x14ac:dyDescent="0.2">
      <c r="A150" s="36" t="s">
        <v>325</v>
      </c>
      <c r="B150" s="37" t="s">
        <v>18</v>
      </c>
      <c r="C150" s="39">
        <v>2021</v>
      </c>
      <c r="D150" s="108">
        <v>2021</v>
      </c>
      <c r="E150" s="40" t="s">
        <v>83</v>
      </c>
      <c r="F150" s="37" t="s">
        <v>79</v>
      </c>
      <c r="G150" s="108" t="s">
        <v>410</v>
      </c>
      <c r="H150" s="37" t="s">
        <v>79</v>
      </c>
      <c r="I150" s="37" t="s">
        <v>20</v>
      </c>
      <c r="J150" s="37" t="s">
        <v>56</v>
      </c>
      <c r="K150" s="43"/>
      <c r="L150" s="99" t="s">
        <v>242</v>
      </c>
      <c r="M150" s="37" t="s">
        <v>21</v>
      </c>
      <c r="N150" s="37" t="s">
        <v>143</v>
      </c>
      <c r="O150" s="43"/>
      <c r="P150" s="108" t="s">
        <v>19</v>
      </c>
      <c r="Q150" s="109">
        <v>83862</v>
      </c>
      <c r="R150" s="109">
        <v>0</v>
      </c>
      <c r="S150" s="109">
        <v>0</v>
      </c>
      <c r="T150" s="109">
        <f t="shared" si="6"/>
        <v>83862</v>
      </c>
      <c r="U150" s="45" t="s">
        <v>83</v>
      </c>
      <c r="V150" s="42" t="s">
        <v>83</v>
      </c>
      <c r="W150" s="40" t="s">
        <v>83</v>
      </c>
      <c r="X150" s="40" t="s">
        <v>83</v>
      </c>
      <c r="Y150" s="40" t="s">
        <v>83</v>
      </c>
    </row>
    <row r="151" spans="1:25" s="5" customFormat="1" ht="114.75" customHeight="1" x14ac:dyDescent="0.2">
      <c r="A151" s="36" t="s">
        <v>326</v>
      </c>
      <c r="B151" s="37" t="s">
        <v>18</v>
      </c>
      <c r="C151" s="39">
        <v>2021</v>
      </c>
      <c r="D151" s="108">
        <v>2021</v>
      </c>
      <c r="E151" s="40" t="s">
        <v>83</v>
      </c>
      <c r="F151" s="37" t="s">
        <v>79</v>
      </c>
      <c r="G151" s="108" t="s">
        <v>410</v>
      </c>
      <c r="H151" s="37" t="s">
        <v>79</v>
      </c>
      <c r="I151" s="37" t="s">
        <v>20</v>
      </c>
      <c r="J151" s="37" t="s">
        <v>56</v>
      </c>
      <c r="K151" s="43"/>
      <c r="L151" s="99" t="s">
        <v>243</v>
      </c>
      <c r="M151" s="37" t="s">
        <v>21</v>
      </c>
      <c r="N151" s="37" t="s">
        <v>143</v>
      </c>
      <c r="O151" s="43"/>
      <c r="P151" s="108" t="s">
        <v>19</v>
      </c>
      <c r="Q151" s="109">
        <v>195000</v>
      </c>
      <c r="R151" s="109">
        <v>0</v>
      </c>
      <c r="S151" s="109">
        <v>0</v>
      </c>
      <c r="T151" s="109">
        <f t="shared" si="6"/>
        <v>195000</v>
      </c>
      <c r="U151" s="45" t="s">
        <v>83</v>
      </c>
      <c r="V151" s="42" t="s">
        <v>83</v>
      </c>
      <c r="W151" s="40" t="s">
        <v>83</v>
      </c>
      <c r="X151" s="40" t="s">
        <v>83</v>
      </c>
      <c r="Y151" s="40" t="s">
        <v>83</v>
      </c>
    </row>
    <row r="152" spans="1:25" s="5" customFormat="1" ht="118.5" customHeight="1" x14ac:dyDescent="0.2">
      <c r="A152" s="36" t="s">
        <v>327</v>
      </c>
      <c r="B152" s="37" t="s">
        <v>18</v>
      </c>
      <c r="C152" s="39">
        <v>2021</v>
      </c>
      <c r="D152" s="108">
        <v>2021</v>
      </c>
      <c r="E152" s="40" t="s">
        <v>83</v>
      </c>
      <c r="F152" s="37" t="s">
        <v>79</v>
      </c>
      <c r="G152" s="108" t="s">
        <v>410</v>
      </c>
      <c r="H152" s="37" t="s">
        <v>79</v>
      </c>
      <c r="I152" s="37" t="s">
        <v>20</v>
      </c>
      <c r="J152" s="37" t="s">
        <v>56</v>
      </c>
      <c r="K152" s="43"/>
      <c r="L152" s="99" t="s">
        <v>244</v>
      </c>
      <c r="M152" s="37" t="s">
        <v>21</v>
      </c>
      <c r="N152" s="37" t="s">
        <v>143</v>
      </c>
      <c r="O152" s="43"/>
      <c r="P152" s="108" t="s">
        <v>19</v>
      </c>
      <c r="Q152" s="109">
        <v>41983</v>
      </c>
      <c r="R152" s="109">
        <v>0</v>
      </c>
      <c r="S152" s="109">
        <v>0</v>
      </c>
      <c r="T152" s="109">
        <f t="shared" si="6"/>
        <v>41983</v>
      </c>
      <c r="U152" s="45" t="s">
        <v>83</v>
      </c>
      <c r="V152" s="42" t="s">
        <v>83</v>
      </c>
      <c r="W152" s="40" t="s">
        <v>83</v>
      </c>
      <c r="X152" s="40" t="s">
        <v>83</v>
      </c>
      <c r="Y152" s="40" t="s">
        <v>83</v>
      </c>
    </row>
    <row r="153" spans="1:25" s="5" customFormat="1" ht="107.25" customHeight="1" x14ac:dyDescent="0.2">
      <c r="A153" s="36" t="s">
        <v>328</v>
      </c>
      <c r="B153" s="37" t="s">
        <v>18</v>
      </c>
      <c r="C153" s="39">
        <v>2021</v>
      </c>
      <c r="D153" s="108">
        <v>2021</v>
      </c>
      <c r="E153" s="40" t="s">
        <v>83</v>
      </c>
      <c r="F153" s="37" t="s">
        <v>79</v>
      </c>
      <c r="G153" s="108" t="s">
        <v>410</v>
      </c>
      <c r="H153" s="37" t="s">
        <v>79</v>
      </c>
      <c r="I153" s="37" t="s">
        <v>20</v>
      </c>
      <c r="J153" s="37" t="s">
        <v>56</v>
      </c>
      <c r="K153" s="43"/>
      <c r="L153" s="99" t="s">
        <v>245</v>
      </c>
      <c r="M153" s="37" t="s">
        <v>21</v>
      </c>
      <c r="N153" s="37" t="s">
        <v>143</v>
      </c>
      <c r="O153" s="43"/>
      <c r="P153" s="108" t="s">
        <v>19</v>
      </c>
      <c r="Q153" s="109">
        <v>50000</v>
      </c>
      <c r="R153" s="109">
        <v>0</v>
      </c>
      <c r="S153" s="109">
        <v>0</v>
      </c>
      <c r="T153" s="109">
        <f t="shared" si="6"/>
        <v>50000</v>
      </c>
      <c r="U153" s="45" t="s">
        <v>83</v>
      </c>
      <c r="V153" s="42" t="s">
        <v>83</v>
      </c>
      <c r="W153" s="40" t="s">
        <v>83</v>
      </c>
      <c r="X153" s="40" t="s">
        <v>83</v>
      </c>
      <c r="Y153" s="40" t="s">
        <v>83</v>
      </c>
    </row>
    <row r="154" spans="1:25" s="5" customFormat="1" ht="60" customHeight="1" x14ac:dyDescent="0.2">
      <c r="A154" s="36" t="s">
        <v>329</v>
      </c>
      <c r="B154" s="37" t="s">
        <v>18</v>
      </c>
      <c r="C154" s="39">
        <v>2021</v>
      </c>
      <c r="D154" s="108">
        <v>2021</v>
      </c>
      <c r="E154" s="40" t="s">
        <v>83</v>
      </c>
      <c r="F154" s="37" t="s">
        <v>79</v>
      </c>
      <c r="G154" s="108" t="s">
        <v>410</v>
      </c>
      <c r="H154" s="37" t="s">
        <v>79</v>
      </c>
      <c r="I154" s="37" t="s">
        <v>20</v>
      </c>
      <c r="J154" s="37" t="s">
        <v>56</v>
      </c>
      <c r="K154" s="43"/>
      <c r="L154" s="99" t="s">
        <v>246</v>
      </c>
      <c r="M154" s="37" t="s">
        <v>21</v>
      </c>
      <c r="N154" s="37" t="s">
        <v>143</v>
      </c>
      <c r="O154" s="43"/>
      <c r="P154" s="108" t="s">
        <v>19</v>
      </c>
      <c r="Q154" s="109">
        <v>18281</v>
      </c>
      <c r="R154" s="109">
        <v>0</v>
      </c>
      <c r="S154" s="109">
        <v>0</v>
      </c>
      <c r="T154" s="109">
        <f t="shared" si="6"/>
        <v>18281</v>
      </c>
      <c r="U154" s="45" t="s">
        <v>83</v>
      </c>
      <c r="V154" s="42" t="s">
        <v>83</v>
      </c>
      <c r="W154" s="40" t="s">
        <v>83</v>
      </c>
      <c r="X154" s="40" t="s">
        <v>83</v>
      </c>
      <c r="Y154" s="40" t="s">
        <v>83</v>
      </c>
    </row>
    <row r="155" spans="1:25" s="5" customFormat="1" ht="60" customHeight="1" x14ac:dyDescent="0.2">
      <c r="A155" s="36" t="s">
        <v>330</v>
      </c>
      <c r="B155" s="37" t="s">
        <v>18</v>
      </c>
      <c r="C155" s="39">
        <v>2021</v>
      </c>
      <c r="D155" s="108">
        <v>2021</v>
      </c>
      <c r="E155" s="40" t="s">
        <v>83</v>
      </c>
      <c r="F155" s="37" t="s">
        <v>79</v>
      </c>
      <c r="G155" s="108" t="s">
        <v>410</v>
      </c>
      <c r="H155" s="37" t="s">
        <v>79</v>
      </c>
      <c r="I155" s="37" t="s">
        <v>20</v>
      </c>
      <c r="J155" s="37" t="s">
        <v>56</v>
      </c>
      <c r="K155" s="43"/>
      <c r="L155" s="99" t="s">
        <v>247</v>
      </c>
      <c r="M155" s="37" t="s">
        <v>21</v>
      </c>
      <c r="N155" s="37" t="s">
        <v>143</v>
      </c>
      <c r="O155" s="43"/>
      <c r="P155" s="108" t="s">
        <v>19</v>
      </c>
      <c r="Q155" s="109">
        <v>20000</v>
      </c>
      <c r="R155" s="109">
        <v>0</v>
      </c>
      <c r="S155" s="109">
        <v>0</v>
      </c>
      <c r="T155" s="109">
        <f t="shared" si="6"/>
        <v>20000</v>
      </c>
      <c r="U155" s="45" t="s">
        <v>83</v>
      </c>
      <c r="V155" s="42" t="s">
        <v>83</v>
      </c>
      <c r="W155" s="40" t="s">
        <v>83</v>
      </c>
      <c r="X155" s="40" t="s">
        <v>83</v>
      </c>
      <c r="Y155" s="40" t="s">
        <v>83</v>
      </c>
    </row>
    <row r="156" spans="1:25" s="5" customFormat="1" ht="96" customHeight="1" x14ac:dyDescent="0.2">
      <c r="A156" s="36" t="s">
        <v>331</v>
      </c>
      <c r="B156" s="37" t="s">
        <v>18</v>
      </c>
      <c r="C156" s="39">
        <v>2021</v>
      </c>
      <c r="D156" s="108">
        <v>2021</v>
      </c>
      <c r="E156" s="40" t="s">
        <v>83</v>
      </c>
      <c r="F156" s="37" t="s">
        <v>79</v>
      </c>
      <c r="G156" s="108" t="s">
        <v>411</v>
      </c>
      <c r="H156" s="37" t="s">
        <v>79</v>
      </c>
      <c r="I156" s="37" t="s">
        <v>20</v>
      </c>
      <c r="J156" s="37" t="s">
        <v>56</v>
      </c>
      <c r="K156" s="43"/>
      <c r="L156" s="99" t="s">
        <v>248</v>
      </c>
      <c r="M156" s="37" t="s">
        <v>21</v>
      </c>
      <c r="N156" s="37" t="s">
        <v>143</v>
      </c>
      <c r="O156" s="43"/>
      <c r="P156" s="108" t="s">
        <v>19</v>
      </c>
      <c r="Q156" s="109">
        <v>18375</v>
      </c>
      <c r="R156" s="109">
        <v>0</v>
      </c>
      <c r="S156" s="109">
        <v>0</v>
      </c>
      <c r="T156" s="109">
        <f t="shared" si="6"/>
        <v>18375</v>
      </c>
      <c r="U156" s="45" t="s">
        <v>83</v>
      </c>
      <c r="V156" s="42" t="s">
        <v>83</v>
      </c>
      <c r="W156" s="40" t="s">
        <v>83</v>
      </c>
      <c r="X156" s="40" t="s">
        <v>83</v>
      </c>
      <c r="Y156" s="40" t="s">
        <v>83</v>
      </c>
    </row>
    <row r="157" spans="1:25" s="5" customFormat="1" ht="93.75" customHeight="1" x14ac:dyDescent="0.2">
      <c r="A157" s="36" t="s">
        <v>332</v>
      </c>
      <c r="B157" s="37" t="s">
        <v>18</v>
      </c>
      <c r="C157" s="39">
        <v>2021</v>
      </c>
      <c r="D157" s="108">
        <v>2021</v>
      </c>
      <c r="E157" s="40" t="s">
        <v>83</v>
      </c>
      <c r="F157" s="37" t="s">
        <v>79</v>
      </c>
      <c r="G157" s="108" t="s">
        <v>411</v>
      </c>
      <c r="H157" s="37" t="s">
        <v>79</v>
      </c>
      <c r="I157" s="37" t="s">
        <v>20</v>
      </c>
      <c r="J157" s="37" t="s">
        <v>56</v>
      </c>
      <c r="K157" s="43"/>
      <c r="L157" s="99" t="s">
        <v>249</v>
      </c>
      <c r="M157" s="37" t="s">
        <v>21</v>
      </c>
      <c r="N157" s="37" t="s">
        <v>143</v>
      </c>
      <c r="O157" s="43"/>
      <c r="P157" s="108" t="s">
        <v>19</v>
      </c>
      <c r="Q157" s="109">
        <v>43920</v>
      </c>
      <c r="R157" s="109">
        <v>0</v>
      </c>
      <c r="S157" s="109">
        <v>0</v>
      </c>
      <c r="T157" s="109">
        <f t="shared" si="6"/>
        <v>43920</v>
      </c>
      <c r="U157" s="45" t="s">
        <v>83</v>
      </c>
      <c r="V157" s="42" t="s">
        <v>83</v>
      </c>
      <c r="W157" s="40" t="s">
        <v>83</v>
      </c>
      <c r="X157" s="40" t="s">
        <v>83</v>
      </c>
      <c r="Y157" s="40" t="s">
        <v>83</v>
      </c>
    </row>
    <row r="158" spans="1:25" s="5" customFormat="1" ht="92.25" customHeight="1" x14ac:dyDescent="0.2">
      <c r="A158" s="36" t="s">
        <v>333</v>
      </c>
      <c r="B158" s="37" t="s">
        <v>18</v>
      </c>
      <c r="C158" s="39">
        <v>2021</v>
      </c>
      <c r="D158" s="108">
        <v>2021</v>
      </c>
      <c r="E158" s="40" t="s">
        <v>83</v>
      </c>
      <c r="F158" s="37" t="s">
        <v>79</v>
      </c>
      <c r="G158" s="108" t="s">
        <v>411</v>
      </c>
      <c r="H158" s="37" t="s">
        <v>79</v>
      </c>
      <c r="I158" s="37" t="s">
        <v>20</v>
      </c>
      <c r="J158" s="37" t="s">
        <v>56</v>
      </c>
      <c r="K158" s="43"/>
      <c r="L158" s="99" t="s">
        <v>250</v>
      </c>
      <c r="M158" s="37" t="s">
        <v>21</v>
      </c>
      <c r="N158" s="37" t="s">
        <v>143</v>
      </c>
      <c r="O158" s="43"/>
      <c r="P158" s="108" t="s">
        <v>19</v>
      </c>
      <c r="Q158" s="109">
        <v>100000</v>
      </c>
      <c r="R158" s="109">
        <v>0</v>
      </c>
      <c r="S158" s="109">
        <v>0</v>
      </c>
      <c r="T158" s="109">
        <f t="shared" si="6"/>
        <v>100000</v>
      </c>
      <c r="U158" s="45" t="s">
        <v>83</v>
      </c>
      <c r="V158" s="42" t="s">
        <v>83</v>
      </c>
      <c r="W158" s="40" t="s">
        <v>83</v>
      </c>
      <c r="X158" s="40" t="s">
        <v>83</v>
      </c>
      <c r="Y158" s="40" t="s">
        <v>83</v>
      </c>
    </row>
    <row r="159" spans="1:25" s="5" customFormat="1" ht="100.5" customHeight="1" x14ac:dyDescent="0.2">
      <c r="A159" s="36" t="s">
        <v>334</v>
      </c>
      <c r="B159" s="37" t="s">
        <v>18</v>
      </c>
      <c r="C159" s="39">
        <v>2021</v>
      </c>
      <c r="D159" s="108">
        <v>2021</v>
      </c>
      <c r="E159" s="40" t="s">
        <v>83</v>
      </c>
      <c r="F159" s="37" t="s">
        <v>79</v>
      </c>
      <c r="G159" s="108" t="s">
        <v>411</v>
      </c>
      <c r="H159" s="37" t="s">
        <v>79</v>
      </c>
      <c r="I159" s="37" t="s">
        <v>20</v>
      </c>
      <c r="J159" s="37" t="s">
        <v>56</v>
      </c>
      <c r="K159" s="43"/>
      <c r="L159" s="99" t="s">
        <v>251</v>
      </c>
      <c r="M159" s="37" t="s">
        <v>21</v>
      </c>
      <c r="N159" s="37" t="s">
        <v>143</v>
      </c>
      <c r="O159" s="43"/>
      <c r="P159" s="108" t="s">
        <v>19</v>
      </c>
      <c r="Q159" s="109">
        <v>60000</v>
      </c>
      <c r="R159" s="109">
        <v>0</v>
      </c>
      <c r="S159" s="109">
        <v>0</v>
      </c>
      <c r="T159" s="109">
        <f t="shared" si="6"/>
        <v>60000</v>
      </c>
      <c r="U159" s="45" t="s">
        <v>83</v>
      </c>
      <c r="V159" s="42" t="s">
        <v>83</v>
      </c>
      <c r="W159" s="40" t="s">
        <v>83</v>
      </c>
      <c r="X159" s="40" t="s">
        <v>83</v>
      </c>
      <c r="Y159" s="40" t="s">
        <v>83</v>
      </c>
    </row>
    <row r="160" spans="1:25" s="5" customFormat="1" ht="93.75" customHeight="1" x14ac:dyDescent="0.2">
      <c r="A160" s="36" t="s">
        <v>335</v>
      </c>
      <c r="B160" s="37" t="s">
        <v>18</v>
      </c>
      <c r="C160" s="39">
        <v>2021</v>
      </c>
      <c r="D160" s="108">
        <v>2021</v>
      </c>
      <c r="E160" s="40" t="s">
        <v>83</v>
      </c>
      <c r="F160" s="37" t="s">
        <v>79</v>
      </c>
      <c r="G160" s="108" t="s">
        <v>411</v>
      </c>
      <c r="H160" s="37" t="s">
        <v>79</v>
      </c>
      <c r="I160" s="37" t="s">
        <v>20</v>
      </c>
      <c r="J160" s="37" t="s">
        <v>56</v>
      </c>
      <c r="K160" s="43"/>
      <c r="L160" s="99" t="s">
        <v>252</v>
      </c>
      <c r="M160" s="37" t="s">
        <v>21</v>
      </c>
      <c r="N160" s="37" t="s">
        <v>143</v>
      </c>
      <c r="O160" s="43"/>
      <c r="P160" s="108" t="s">
        <v>19</v>
      </c>
      <c r="Q160" s="109">
        <v>230000</v>
      </c>
      <c r="R160" s="109">
        <v>0</v>
      </c>
      <c r="S160" s="109">
        <v>0</v>
      </c>
      <c r="T160" s="109">
        <f t="shared" si="6"/>
        <v>230000</v>
      </c>
      <c r="U160" s="45" t="s">
        <v>83</v>
      </c>
      <c r="V160" s="42" t="s">
        <v>83</v>
      </c>
      <c r="W160" s="40" t="s">
        <v>83</v>
      </c>
      <c r="X160" s="40" t="s">
        <v>83</v>
      </c>
      <c r="Y160" s="40" t="s">
        <v>83</v>
      </c>
    </row>
    <row r="161" spans="1:25" s="5" customFormat="1" ht="89.25" customHeight="1" x14ac:dyDescent="0.2">
      <c r="A161" s="36" t="s">
        <v>336</v>
      </c>
      <c r="B161" s="37" t="s">
        <v>18</v>
      </c>
      <c r="C161" s="39">
        <v>2021</v>
      </c>
      <c r="D161" s="108">
        <v>2021</v>
      </c>
      <c r="E161" s="40" t="s">
        <v>83</v>
      </c>
      <c r="F161" s="37" t="s">
        <v>79</v>
      </c>
      <c r="G161" s="108" t="s">
        <v>411</v>
      </c>
      <c r="H161" s="37" t="s">
        <v>79</v>
      </c>
      <c r="I161" s="37" t="s">
        <v>20</v>
      </c>
      <c r="J161" s="37" t="s">
        <v>56</v>
      </c>
      <c r="K161" s="43"/>
      <c r="L161" s="99" t="s">
        <v>253</v>
      </c>
      <c r="M161" s="37" t="s">
        <v>21</v>
      </c>
      <c r="N161" s="37" t="s">
        <v>143</v>
      </c>
      <c r="O161" s="43"/>
      <c r="P161" s="108" t="s">
        <v>19</v>
      </c>
      <c r="Q161" s="109">
        <v>350000</v>
      </c>
      <c r="R161" s="109">
        <v>0</v>
      </c>
      <c r="S161" s="109">
        <v>0</v>
      </c>
      <c r="T161" s="109">
        <f t="shared" si="6"/>
        <v>350000</v>
      </c>
      <c r="U161" s="45" t="s">
        <v>83</v>
      </c>
      <c r="V161" s="42" t="s">
        <v>83</v>
      </c>
      <c r="W161" s="40" t="s">
        <v>83</v>
      </c>
      <c r="X161" s="40" t="s">
        <v>83</v>
      </c>
      <c r="Y161" s="40" t="s">
        <v>83</v>
      </c>
    </row>
    <row r="162" spans="1:25" s="5" customFormat="1" ht="60" customHeight="1" x14ac:dyDescent="0.2">
      <c r="A162" s="36" t="s">
        <v>337</v>
      </c>
      <c r="B162" s="37" t="s">
        <v>18</v>
      </c>
      <c r="C162" s="39">
        <v>2021</v>
      </c>
      <c r="D162" s="108">
        <v>2021</v>
      </c>
      <c r="E162" s="40" t="s">
        <v>83</v>
      </c>
      <c r="F162" s="37" t="s">
        <v>79</v>
      </c>
      <c r="G162" s="108" t="s">
        <v>411</v>
      </c>
      <c r="H162" s="37" t="s">
        <v>79</v>
      </c>
      <c r="I162" s="37" t="s">
        <v>20</v>
      </c>
      <c r="J162" s="37" t="s">
        <v>56</v>
      </c>
      <c r="K162" s="43"/>
      <c r="L162" s="99" t="s">
        <v>254</v>
      </c>
      <c r="M162" s="37" t="s">
        <v>21</v>
      </c>
      <c r="N162" s="37" t="s">
        <v>143</v>
      </c>
      <c r="O162" s="43"/>
      <c r="P162" s="108" t="s">
        <v>19</v>
      </c>
      <c r="Q162" s="109">
        <v>140000</v>
      </c>
      <c r="R162" s="109">
        <v>0</v>
      </c>
      <c r="S162" s="109">
        <v>0</v>
      </c>
      <c r="T162" s="109">
        <f t="shared" si="6"/>
        <v>140000</v>
      </c>
      <c r="U162" s="45" t="s">
        <v>83</v>
      </c>
      <c r="V162" s="42" t="s">
        <v>83</v>
      </c>
      <c r="W162" s="40" t="s">
        <v>83</v>
      </c>
      <c r="X162" s="40" t="s">
        <v>83</v>
      </c>
      <c r="Y162" s="40" t="s">
        <v>83</v>
      </c>
    </row>
    <row r="163" spans="1:25" s="5" customFormat="1" ht="60" customHeight="1" x14ac:dyDescent="0.2">
      <c r="A163" s="36" t="s">
        <v>338</v>
      </c>
      <c r="B163" s="37" t="s">
        <v>18</v>
      </c>
      <c r="C163" s="39">
        <v>2021</v>
      </c>
      <c r="D163" s="108">
        <v>2021</v>
      </c>
      <c r="E163" s="40" t="s">
        <v>83</v>
      </c>
      <c r="F163" s="37" t="s">
        <v>79</v>
      </c>
      <c r="G163" s="108" t="s">
        <v>411</v>
      </c>
      <c r="H163" s="37" t="s">
        <v>79</v>
      </c>
      <c r="I163" s="37" t="s">
        <v>20</v>
      </c>
      <c r="J163" s="37" t="s">
        <v>56</v>
      </c>
      <c r="K163" s="43"/>
      <c r="L163" s="99" t="s">
        <v>255</v>
      </c>
      <c r="M163" s="37" t="s">
        <v>21</v>
      </c>
      <c r="N163" s="37" t="s">
        <v>143</v>
      </c>
      <c r="O163" s="43"/>
      <c r="P163" s="108" t="s">
        <v>19</v>
      </c>
      <c r="Q163" s="109">
        <v>2944</v>
      </c>
      <c r="R163" s="109">
        <v>0</v>
      </c>
      <c r="S163" s="109">
        <v>0</v>
      </c>
      <c r="T163" s="109">
        <f t="shared" si="6"/>
        <v>2944</v>
      </c>
      <c r="U163" s="45" t="s">
        <v>83</v>
      </c>
      <c r="V163" s="42" t="s">
        <v>83</v>
      </c>
      <c r="W163" s="40" t="s">
        <v>83</v>
      </c>
      <c r="X163" s="40" t="s">
        <v>83</v>
      </c>
      <c r="Y163" s="40" t="s">
        <v>83</v>
      </c>
    </row>
    <row r="164" spans="1:25" s="5" customFormat="1" ht="60" customHeight="1" x14ac:dyDescent="0.2">
      <c r="A164" s="36" t="s">
        <v>339</v>
      </c>
      <c r="B164" s="37" t="s">
        <v>18</v>
      </c>
      <c r="C164" s="39">
        <v>2021</v>
      </c>
      <c r="D164" s="108">
        <v>2021</v>
      </c>
      <c r="E164" s="40" t="s">
        <v>83</v>
      </c>
      <c r="F164" s="37" t="s">
        <v>79</v>
      </c>
      <c r="G164" s="108" t="s">
        <v>411</v>
      </c>
      <c r="H164" s="37" t="s">
        <v>79</v>
      </c>
      <c r="I164" s="37" t="s">
        <v>20</v>
      </c>
      <c r="J164" s="37" t="s">
        <v>56</v>
      </c>
      <c r="K164" s="43"/>
      <c r="L164" s="99" t="s">
        <v>256</v>
      </c>
      <c r="M164" s="37" t="s">
        <v>21</v>
      </c>
      <c r="N164" s="37" t="s">
        <v>143</v>
      </c>
      <c r="O164" s="43"/>
      <c r="P164" s="108" t="s">
        <v>19</v>
      </c>
      <c r="Q164" s="109">
        <v>1127</v>
      </c>
      <c r="R164" s="109">
        <v>0</v>
      </c>
      <c r="S164" s="109">
        <v>0</v>
      </c>
      <c r="T164" s="109">
        <f t="shared" si="6"/>
        <v>1127</v>
      </c>
      <c r="U164" s="45" t="s">
        <v>83</v>
      </c>
      <c r="V164" s="42" t="s">
        <v>83</v>
      </c>
      <c r="W164" s="40" t="s">
        <v>83</v>
      </c>
      <c r="X164" s="40" t="s">
        <v>83</v>
      </c>
      <c r="Y164" s="40" t="s">
        <v>83</v>
      </c>
    </row>
    <row r="165" spans="1:25" s="5" customFormat="1" ht="84" customHeight="1" x14ac:dyDescent="0.2">
      <c r="A165" s="36" t="s">
        <v>340</v>
      </c>
      <c r="B165" s="37" t="s">
        <v>18</v>
      </c>
      <c r="C165" s="39">
        <v>2021</v>
      </c>
      <c r="D165" s="108">
        <v>2021</v>
      </c>
      <c r="E165" s="40" t="s">
        <v>83</v>
      </c>
      <c r="F165" s="37" t="s">
        <v>79</v>
      </c>
      <c r="G165" s="108" t="s">
        <v>411</v>
      </c>
      <c r="H165" s="37" t="s">
        <v>79</v>
      </c>
      <c r="I165" s="37" t="s">
        <v>20</v>
      </c>
      <c r="J165" s="37" t="s">
        <v>56</v>
      </c>
      <c r="K165" s="43"/>
      <c r="L165" s="99" t="s">
        <v>257</v>
      </c>
      <c r="M165" s="37" t="s">
        <v>21</v>
      </c>
      <c r="N165" s="37" t="s">
        <v>143</v>
      </c>
      <c r="O165" s="43"/>
      <c r="P165" s="108" t="s">
        <v>19</v>
      </c>
      <c r="Q165" s="109">
        <v>5681</v>
      </c>
      <c r="R165" s="109">
        <v>0</v>
      </c>
      <c r="S165" s="109">
        <v>0</v>
      </c>
      <c r="T165" s="109">
        <f t="shared" si="6"/>
        <v>5681</v>
      </c>
      <c r="U165" s="45" t="s">
        <v>83</v>
      </c>
      <c r="V165" s="42" t="s">
        <v>83</v>
      </c>
      <c r="W165" s="40" t="s">
        <v>83</v>
      </c>
      <c r="X165" s="40" t="s">
        <v>83</v>
      </c>
      <c r="Y165" s="40" t="s">
        <v>83</v>
      </c>
    </row>
    <row r="166" spans="1:25" s="5" customFormat="1" ht="101.25" customHeight="1" x14ac:dyDescent="0.2">
      <c r="A166" s="36" t="s">
        <v>341</v>
      </c>
      <c r="B166" s="37" t="s">
        <v>18</v>
      </c>
      <c r="C166" s="39">
        <v>2021</v>
      </c>
      <c r="D166" s="108">
        <v>2021</v>
      </c>
      <c r="E166" s="40" t="s">
        <v>83</v>
      </c>
      <c r="F166" s="37" t="s">
        <v>79</v>
      </c>
      <c r="G166" s="108" t="s">
        <v>412</v>
      </c>
      <c r="H166" s="37" t="s">
        <v>79</v>
      </c>
      <c r="I166" s="37" t="s">
        <v>20</v>
      </c>
      <c r="J166" s="37" t="s">
        <v>56</v>
      </c>
      <c r="K166" s="43"/>
      <c r="L166" s="99" t="s">
        <v>258</v>
      </c>
      <c r="M166" s="37" t="s">
        <v>21</v>
      </c>
      <c r="N166" s="37" t="s">
        <v>143</v>
      </c>
      <c r="O166" s="43"/>
      <c r="P166" s="108" t="s">
        <v>19</v>
      </c>
      <c r="Q166" s="109">
        <v>22529</v>
      </c>
      <c r="R166" s="109">
        <v>0</v>
      </c>
      <c r="S166" s="109">
        <v>0</v>
      </c>
      <c r="T166" s="109">
        <f t="shared" si="6"/>
        <v>22529</v>
      </c>
      <c r="U166" s="45" t="s">
        <v>83</v>
      </c>
      <c r="V166" s="42" t="s">
        <v>83</v>
      </c>
      <c r="W166" s="40" t="s">
        <v>83</v>
      </c>
      <c r="X166" s="40" t="s">
        <v>83</v>
      </c>
      <c r="Y166" s="40" t="s">
        <v>83</v>
      </c>
    </row>
    <row r="167" spans="1:25" s="5" customFormat="1" ht="101.25" customHeight="1" x14ac:dyDescent="0.2">
      <c r="A167" s="36" t="s">
        <v>342</v>
      </c>
      <c r="B167" s="37" t="s">
        <v>18</v>
      </c>
      <c r="C167" s="39">
        <v>2021</v>
      </c>
      <c r="D167" s="108">
        <v>2021</v>
      </c>
      <c r="E167" s="40" t="s">
        <v>83</v>
      </c>
      <c r="F167" s="37" t="s">
        <v>79</v>
      </c>
      <c r="G167" s="108" t="s">
        <v>412</v>
      </c>
      <c r="H167" s="37" t="s">
        <v>79</v>
      </c>
      <c r="I167" s="37" t="s">
        <v>20</v>
      </c>
      <c r="J167" s="37" t="s">
        <v>56</v>
      </c>
      <c r="K167" s="43"/>
      <c r="L167" s="99" t="s">
        <v>259</v>
      </c>
      <c r="M167" s="37" t="s">
        <v>21</v>
      </c>
      <c r="N167" s="37" t="s">
        <v>143</v>
      </c>
      <c r="O167" s="43"/>
      <c r="P167" s="108" t="s">
        <v>19</v>
      </c>
      <c r="Q167" s="109">
        <v>2000</v>
      </c>
      <c r="R167" s="109">
        <v>0</v>
      </c>
      <c r="S167" s="109">
        <v>0</v>
      </c>
      <c r="T167" s="109">
        <f t="shared" si="6"/>
        <v>2000</v>
      </c>
      <c r="U167" s="45" t="s">
        <v>83</v>
      </c>
      <c r="V167" s="42" t="s">
        <v>83</v>
      </c>
      <c r="W167" s="40" t="s">
        <v>83</v>
      </c>
      <c r="X167" s="40" t="s">
        <v>83</v>
      </c>
      <c r="Y167" s="40" t="s">
        <v>83</v>
      </c>
    </row>
    <row r="168" spans="1:25" s="5" customFormat="1" ht="103.5" customHeight="1" x14ac:dyDescent="0.2">
      <c r="A168" s="36" t="s">
        <v>343</v>
      </c>
      <c r="B168" s="37" t="s">
        <v>18</v>
      </c>
      <c r="C168" s="39">
        <v>2021</v>
      </c>
      <c r="D168" s="108">
        <v>2021</v>
      </c>
      <c r="E168" s="40" t="s">
        <v>83</v>
      </c>
      <c r="F168" s="37" t="s">
        <v>79</v>
      </c>
      <c r="G168" s="108" t="s">
        <v>412</v>
      </c>
      <c r="H168" s="37" t="s">
        <v>79</v>
      </c>
      <c r="I168" s="37" t="s">
        <v>20</v>
      </c>
      <c r="J168" s="37" t="s">
        <v>56</v>
      </c>
      <c r="K168" s="43"/>
      <c r="L168" s="99" t="s">
        <v>260</v>
      </c>
      <c r="M168" s="37" t="s">
        <v>21</v>
      </c>
      <c r="N168" s="37" t="s">
        <v>143</v>
      </c>
      <c r="O168" s="43"/>
      <c r="P168" s="108" t="s">
        <v>19</v>
      </c>
      <c r="Q168" s="109">
        <v>5000</v>
      </c>
      <c r="R168" s="109">
        <v>0</v>
      </c>
      <c r="S168" s="109">
        <v>0</v>
      </c>
      <c r="T168" s="109">
        <f t="shared" si="6"/>
        <v>5000</v>
      </c>
      <c r="U168" s="45" t="s">
        <v>83</v>
      </c>
      <c r="V168" s="42" t="s">
        <v>83</v>
      </c>
      <c r="W168" s="40" t="s">
        <v>83</v>
      </c>
      <c r="X168" s="40" t="s">
        <v>83</v>
      </c>
      <c r="Y168" s="40" t="s">
        <v>83</v>
      </c>
    </row>
    <row r="169" spans="1:25" s="5" customFormat="1" ht="103.5" customHeight="1" x14ac:dyDescent="0.2">
      <c r="A169" s="36" t="s">
        <v>344</v>
      </c>
      <c r="B169" s="37" t="s">
        <v>18</v>
      </c>
      <c r="C169" s="39">
        <v>2021</v>
      </c>
      <c r="D169" s="108">
        <v>2021</v>
      </c>
      <c r="E169" s="40" t="s">
        <v>83</v>
      </c>
      <c r="F169" s="37" t="s">
        <v>79</v>
      </c>
      <c r="G169" s="108" t="s">
        <v>412</v>
      </c>
      <c r="H169" s="37" t="s">
        <v>79</v>
      </c>
      <c r="I169" s="37" t="s">
        <v>20</v>
      </c>
      <c r="J169" s="37" t="s">
        <v>56</v>
      </c>
      <c r="K169" s="43"/>
      <c r="L169" s="99" t="s">
        <v>261</v>
      </c>
      <c r="M169" s="37" t="s">
        <v>21</v>
      </c>
      <c r="N169" s="37" t="s">
        <v>143</v>
      </c>
      <c r="O169" s="43"/>
      <c r="P169" s="108" t="s">
        <v>19</v>
      </c>
      <c r="Q169" s="109">
        <v>1500</v>
      </c>
      <c r="R169" s="109">
        <v>0</v>
      </c>
      <c r="S169" s="109">
        <v>0</v>
      </c>
      <c r="T169" s="109">
        <f t="shared" si="6"/>
        <v>1500</v>
      </c>
      <c r="U169" s="45" t="s">
        <v>83</v>
      </c>
      <c r="V169" s="42" t="s">
        <v>83</v>
      </c>
      <c r="W169" s="40" t="s">
        <v>83</v>
      </c>
      <c r="X169" s="40" t="s">
        <v>83</v>
      </c>
      <c r="Y169" s="40" t="s">
        <v>83</v>
      </c>
    </row>
    <row r="170" spans="1:25" s="5" customFormat="1" ht="111" customHeight="1" x14ac:dyDescent="0.2">
      <c r="A170" s="36" t="s">
        <v>345</v>
      </c>
      <c r="B170" s="37" t="s">
        <v>18</v>
      </c>
      <c r="C170" s="39">
        <v>2021</v>
      </c>
      <c r="D170" s="108">
        <v>2021</v>
      </c>
      <c r="E170" s="40" t="s">
        <v>83</v>
      </c>
      <c r="F170" s="37" t="s">
        <v>79</v>
      </c>
      <c r="G170" s="108" t="s">
        <v>412</v>
      </c>
      <c r="H170" s="37" t="s">
        <v>79</v>
      </c>
      <c r="I170" s="37" t="s">
        <v>20</v>
      </c>
      <c r="J170" s="37" t="s">
        <v>56</v>
      </c>
      <c r="K170" s="43"/>
      <c r="L170" s="99" t="s">
        <v>262</v>
      </c>
      <c r="M170" s="37" t="s">
        <v>21</v>
      </c>
      <c r="N170" s="37" t="s">
        <v>143</v>
      </c>
      <c r="O170" s="43"/>
      <c r="P170" s="108" t="s">
        <v>19</v>
      </c>
      <c r="Q170" s="109">
        <v>18150</v>
      </c>
      <c r="R170" s="109">
        <v>0</v>
      </c>
      <c r="S170" s="109">
        <v>0</v>
      </c>
      <c r="T170" s="109">
        <f t="shared" si="6"/>
        <v>18150</v>
      </c>
      <c r="U170" s="45" t="s">
        <v>83</v>
      </c>
      <c r="V170" s="42" t="s">
        <v>83</v>
      </c>
      <c r="W170" s="40" t="s">
        <v>83</v>
      </c>
      <c r="X170" s="40" t="s">
        <v>83</v>
      </c>
      <c r="Y170" s="40" t="s">
        <v>83</v>
      </c>
    </row>
    <row r="171" spans="1:25" s="5" customFormat="1" ht="105.75" customHeight="1" x14ac:dyDescent="0.2">
      <c r="A171" s="36" t="s">
        <v>346</v>
      </c>
      <c r="B171" s="37" t="s">
        <v>18</v>
      </c>
      <c r="C171" s="39">
        <v>2021</v>
      </c>
      <c r="D171" s="108">
        <v>2021</v>
      </c>
      <c r="E171" s="40" t="s">
        <v>83</v>
      </c>
      <c r="F171" s="37" t="s">
        <v>79</v>
      </c>
      <c r="G171" s="108" t="s">
        <v>412</v>
      </c>
      <c r="H171" s="37" t="s">
        <v>79</v>
      </c>
      <c r="I171" s="37" t="s">
        <v>20</v>
      </c>
      <c r="J171" s="37" t="s">
        <v>56</v>
      </c>
      <c r="K171" s="43"/>
      <c r="L171" s="99" t="s">
        <v>263</v>
      </c>
      <c r="M171" s="37" t="s">
        <v>21</v>
      </c>
      <c r="N171" s="37" t="s">
        <v>143</v>
      </c>
      <c r="O171" s="43"/>
      <c r="P171" s="108" t="s">
        <v>19</v>
      </c>
      <c r="Q171" s="109">
        <v>30382</v>
      </c>
      <c r="R171" s="109">
        <v>0</v>
      </c>
      <c r="S171" s="109">
        <v>0</v>
      </c>
      <c r="T171" s="109">
        <f t="shared" si="6"/>
        <v>30382</v>
      </c>
      <c r="U171" s="45" t="s">
        <v>83</v>
      </c>
      <c r="V171" s="42" t="s">
        <v>83</v>
      </c>
      <c r="W171" s="40" t="s">
        <v>83</v>
      </c>
      <c r="X171" s="40" t="s">
        <v>83</v>
      </c>
      <c r="Y171" s="40" t="s">
        <v>83</v>
      </c>
    </row>
    <row r="172" spans="1:25" s="5" customFormat="1" ht="105.75" customHeight="1" x14ac:dyDescent="0.2">
      <c r="A172" s="36" t="s">
        <v>347</v>
      </c>
      <c r="B172" s="37" t="s">
        <v>18</v>
      </c>
      <c r="C172" s="39">
        <v>2021</v>
      </c>
      <c r="D172" s="108">
        <v>2021</v>
      </c>
      <c r="E172" s="40" t="s">
        <v>83</v>
      </c>
      <c r="F172" s="37" t="s">
        <v>79</v>
      </c>
      <c r="G172" s="108" t="s">
        <v>412</v>
      </c>
      <c r="H172" s="37" t="s">
        <v>79</v>
      </c>
      <c r="I172" s="37" t="s">
        <v>20</v>
      </c>
      <c r="J172" s="37" t="s">
        <v>56</v>
      </c>
      <c r="K172" s="43"/>
      <c r="L172" s="99" t="s">
        <v>264</v>
      </c>
      <c r="M172" s="37" t="s">
        <v>21</v>
      </c>
      <c r="N172" s="37" t="s">
        <v>143</v>
      </c>
      <c r="O172" s="43"/>
      <c r="P172" s="108" t="s">
        <v>19</v>
      </c>
      <c r="Q172" s="109">
        <v>10000</v>
      </c>
      <c r="R172" s="109">
        <v>0</v>
      </c>
      <c r="S172" s="109">
        <v>0</v>
      </c>
      <c r="T172" s="109">
        <f t="shared" si="6"/>
        <v>10000</v>
      </c>
      <c r="U172" s="45" t="s">
        <v>83</v>
      </c>
      <c r="V172" s="42" t="s">
        <v>83</v>
      </c>
      <c r="W172" s="40" t="s">
        <v>83</v>
      </c>
      <c r="X172" s="40" t="s">
        <v>83</v>
      </c>
      <c r="Y172" s="40" t="s">
        <v>83</v>
      </c>
    </row>
    <row r="173" spans="1:25" s="5" customFormat="1" ht="105" customHeight="1" x14ac:dyDescent="0.2">
      <c r="A173" s="36" t="s">
        <v>348</v>
      </c>
      <c r="B173" s="37" t="s">
        <v>18</v>
      </c>
      <c r="C173" s="39">
        <v>2021</v>
      </c>
      <c r="D173" s="108">
        <v>2021</v>
      </c>
      <c r="E173" s="40" t="s">
        <v>83</v>
      </c>
      <c r="F173" s="37" t="s">
        <v>79</v>
      </c>
      <c r="G173" s="108" t="s">
        <v>412</v>
      </c>
      <c r="H173" s="37" t="s">
        <v>79</v>
      </c>
      <c r="I173" s="37" t="s">
        <v>20</v>
      </c>
      <c r="J173" s="37" t="s">
        <v>56</v>
      </c>
      <c r="K173" s="43"/>
      <c r="L173" s="99" t="s">
        <v>265</v>
      </c>
      <c r="M173" s="37" t="s">
        <v>21</v>
      </c>
      <c r="N173" s="37" t="s">
        <v>143</v>
      </c>
      <c r="O173" s="43"/>
      <c r="P173" s="108" t="s">
        <v>19</v>
      </c>
      <c r="Q173" s="109">
        <v>34160</v>
      </c>
      <c r="R173" s="109">
        <v>0</v>
      </c>
      <c r="S173" s="109">
        <v>0</v>
      </c>
      <c r="T173" s="109">
        <f t="shared" si="6"/>
        <v>34160</v>
      </c>
      <c r="U173" s="45" t="s">
        <v>83</v>
      </c>
      <c r="V173" s="42" t="s">
        <v>83</v>
      </c>
      <c r="W173" s="40" t="s">
        <v>83</v>
      </c>
      <c r="X173" s="40" t="s">
        <v>83</v>
      </c>
      <c r="Y173" s="40" t="s">
        <v>83</v>
      </c>
    </row>
    <row r="174" spans="1:25" s="5" customFormat="1" ht="111" customHeight="1" x14ac:dyDescent="0.2">
      <c r="A174" s="36" t="s">
        <v>349</v>
      </c>
      <c r="B174" s="37" t="s">
        <v>18</v>
      </c>
      <c r="C174" s="39">
        <v>2021</v>
      </c>
      <c r="D174" s="108">
        <v>2021</v>
      </c>
      <c r="E174" s="40" t="s">
        <v>83</v>
      </c>
      <c r="F174" s="37" t="s">
        <v>79</v>
      </c>
      <c r="G174" s="108" t="s">
        <v>412</v>
      </c>
      <c r="H174" s="37" t="s">
        <v>79</v>
      </c>
      <c r="I174" s="37" t="s">
        <v>20</v>
      </c>
      <c r="J174" s="37" t="s">
        <v>56</v>
      </c>
      <c r="K174" s="43"/>
      <c r="L174" s="99" t="s">
        <v>266</v>
      </c>
      <c r="M174" s="37" t="s">
        <v>21</v>
      </c>
      <c r="N174" s="37" t="s">
        <v>143</v>
      </c>
      <c r="O174" s="43"/>
      <c r="P174" s="108" t="s">
        <v>19</v>
      </c>
      <c r="Q174" s="109">
        <v>80000</v>
      </c>
      <c r="R174" s="109">
        <v>0</v>
      </c>
      <c r="S174" s="109">
        <v>0</v>
      </c>
      <c r="T174" s="109">
        <f t="shared" si="6"/>
        <v>80000</v>
      </c>
      <c r="U174" s="45" t="s">
        <v>83</v>
      </c>
      <c r="V174" s="42" t="s">
        <v>83</v>
      </c>
      <c r="W174" s="40" t="s">
        <v>83</v>
      </c>
      <c r="X174" s="40" t="s">
        <v>83</v>
      </c>
      <c r="Y174" s="40" t="s">
        <v>83</v>
      </c>
    </row>
    <row r="175" spans="1:25" s="5" customFormat="1" ht="60" customHeight="1" x14ac:dyDescent="0.2">
      <c r="A175" s="36" t="s">
        <v>350</v>
      </c>
      <c r="B175" s="37" t="s">
        <v>18</v>
      </c>
      <c r="C175" s="39">
        <v>2021</v>
      </c>
      <c r="D175" s="108">
        <v>2021</v>
      </c>
      <c r="E175" s="40" t="s">
        <v>83</v>
      </c>
      <c r="F175" s="37" t="s">
        <v>79</v>
      </c>
      <c r="G175" s="108" t="s">
        <v>412</v>
      </c>
      <c r="H175" s="37" t="s">
        <v>79</v>
      </c>
      <c r="I175" s="37" t="s">
        <v>20</v>
      </c>
      <c r="J175" s="37" t="s">
        <v>56</v>
      </c>
      <c r="K175" s="43"/>
      <c r="L175" s="99" t="s">
        <v>267</v>
      </c>
      <c r="M175" s="37" t="s">
        <v>21</v>
      </c>
      <c r="N175" s="37" t="s">
        <v>143</v>
      </c>
      <c r="O175" s="43"/>
      <c r="P175" s="108" t="s">
        <v>19</v>
      </c>
      <c r="Q175" s="109">
        <v>35000</v>
      </c>
      <c r="R175" s="109">
        <v>0</v>
      </c>
      <c r="S175" s="109">
        <v>0</v>
      </c>
      <c r="T175" s="109">
        <f t="shared" ref="T175:T205" si="7">SUM(Q175:S175)</f>
        <v>35000</v>
      </c>
      <c r="U175" s="45" t="s">
        <v>83</v>
      </c>
      <c r="V175" s="42" t="s">
        <v>83</v>
      </c>
      <c r="W175" s="40" t="s">
        <v>83</v>
      </c>
      <c r="X175" s="40" t="s">
        <v>83</v>
      </c>
      <c r="Y175" s="40" t="s">
        <v>83</v>
      </c>
    </row>
    <row r="176" spans="1:25" s="5" customFormat="1" ht="60" customHeight="1" x14ac:dyDescent="0.2">
      <c r="A176" s="36" t="s">
        <v>351</v>
      </c>
      <c r="B176" s="37" t="s">
        <v>18</v>
      </c>
      <c r="C176" s="39">
        <v>2021</v>
      </c>
      <c r="D176" s="108">
        <v>2021</v>
      </c>
      <c r="E176" s="40" t="s">
        <v>83</v>
      </c>
      <c r="F176" s="37" t="s">
        <v>79</v>
      </c>
      <c r="G176" s="108" t="s">
        <v>412</v>
      </c>
      <c r="H176" s="37" t="s">
        <v>79</v>
      </c>
      <c r="I176" s="37" t="s">
        <v>20</v>
      </c>
      <c r="J176" s="37" t="s">
        <v>56</v>
      </c>
      <c r="K176" s="43"/>
      <c r="L176" s="99" t="s">
        <v>268</v>
      </c>
      <c r="M176" s="37" t="s">
        <v>21</v>
      </c>
      <c r="N176" s="37" t="s">
        <v>143</v>
      </c>
      <c r="O176" s="43"/>
      <c r="P176" s="108" t="s">
        <v>19</v>
      </c>
      <c r="Q176" s="109">
        <v>100000</v>
      </c>
      <c r="R176" s="109">
        <v>0</v>
      </c>
      <c r="S176" s="109">
        <v>0</v>
      </c>
      <c r="T176" s="109">
        <f t="shared" si="7"/>
        <v>100000</v>
      </c>
      <c r="U176" s="45" t="s">
        <v>83</v>
      </c>
      <c r="V176" s="42" t="s">
        <v>83</v>
      </c>
      <c r="W176" s="40" t="s">
        <v>83</v>
      </c>
      <c r="X176" s="40" t="s">
        <v>83</v>
      </c>
      <c r="Y176" s="40" t="s">
        <v>83</v>
      </c>
    </row>
    <row r="177" spans="1:25" s="5" customFormat="1" ht="111" customHeight="1" x14ac:dyDescent="0.2">
      <c r="A177" s="36" t="s">
        <v>352</v>
      </c>
      <c r="B177" s="37" t="s">
        <v>18</v>
      </c>
      <c r="C177" s="39">
        <v>2021</v>
      </c>
      <c r="D177" s="108">
        <v>2021</v>
      </c>
      <c r="E177" s="40" t="s">
        <v>83</v>
      </c>
      <c r="F177" s="37" t="s">
        <v>79</v>
      </c>
      <c r="G177" s="108" t="s">
        <v>412</v>
      </c>
      <c r="H177" s="37" t="s">
        <v>79</v>
      </c>
      <c r="I177" s="37" t="s">
        <v>20</v>
      </c>
      <c r="J177" s="37" t="s">
        <v>56</v>
      </c>
      <c r="K177" s="43"/>
      <c r="L177" s="99" t="s">
        <v>269</v>
      </c>
      <c r="M177" s="37" t="s">
        <v>21</v>
      </c>
      <c r="N177" s="37" t="s">
        <v>143</v>
      </c>
      <c r="O177" s="43"/>
      <c r="P177" s="108" t="s">
        <v>19</v>
      </c>
      <c r="Q177" s="109">
        <v>40000</v>
      </c>
      <c r="R177" s="109">
        <v>0</v>
      </c>
      <c r="S177" s="109">
        <v>0</v>
      </c>
      <c r="T177" s="109">
        <f t="shared" si="7"/>
        <v>40000</v>
      </c>
      <c r="U177" s="45" t="s">
        <v>83</v>
      </c>
      <c r="V177" s="42" t="s">
        <v>83</v>
      </c>
      <c r="W177" s="40" t="s">
        <v>83</v>
      </c>
      <c r="X177" s="40" t="s">
        <v>83</v>
      </c>
      <c r="Y177" s="40" t="s">
        <v>83</v>
      </c>
    </row>
    <row r="178" spans="1:25" s="5" customFormat="1" ht="111.75" customHeight="1" x14ac:dyDescent="0.2">
      <c r="A178" s="36" t="s">
        <v>353</v>
      </c>
      <c r="B178" s="37" t="s">
        <v>18</v>
      </c>
      <c r="C178" s="39">
        <v>2021</v>
      </c>
      <c r="D178" s="108">
        <v>2021</v>
      </c>
      <c r="E178" s="40" t="s">
        <v>83</v>
      </c>
      <c r="F178" s="37" t="s">
        <v>79</v>
      </c>
      <c r="G178" s="108" t="s">
        <v>412</v>
      </c>
      <c r="H178" s="37" t="s">
        <v>79</v>
      </c>
      <c r="I178" s="37" t="s">
        <v>20</v>
      </c>
      <c r="J178" s="37" t="s">
        <v>56</v>
      </c>
      <c r="K178" s="43"/>
      <c r="L178" s="99" t="s">
        <v>270</v>
      </c>
      <c r="M178" s="37" t="s">
        <v>21</v>
      </c>
      <c r="N178" s="37" t="s">
        <v>143</v>
      </c>
      <c r="O178" s="43"/>
      <c r="P178" s="108" t="s">
        <v>19</v>
      </c>
      <c r="Q178" s="109">
        <v>35000</v>
      </c>
      <c r="R178" s="109">
        <v>0</v>
      </c>
      <c r="S178" s="109">
        <v>0</v>
      </c>
      <c r="T178" s="109">
        <f t="shared" si="7"/>
        <v>35000</v>
      </c>
      <c r="U178" s="45" t="s">
        <v>83</v>
      </c>
      <c r="V178" s="42" t="s">
        <v>83</v>
      </c>
      <c r="W178" s="40" t="s">
        <v>83</v>
      </c>
      <c r="X178" s="40" t="s">
        <v>83</v>
      </c>
      <c r="Y178" s="40" t="s">
        <v>83</v>
      </c>
    </row>
    <row r="179" spans="1:25" s="5" customFormat="1" ht="113.25" customHeight="1" x14ac:dyDescent="0.2">
      <c r="A179" s="36" t="s">
        <v>354</v>
      </c>
      <c r="B179" s="37" t="s">
        <v>18</v>
      </c>
      <c r="C179" s="39">
        <v>2021</v>
      </c>
      <c r="D179" s="108">
        <v>2021</v>
      </c>
      <c r="E179" s="40" t="s">
        <v>83</v>
      </c>
      <c r="F179" s="37" t="s">
        <v>79</v>
      </c>
      <c r="G179" s="108" t="s">
        <v>412</v>
      </c>
      <c r="H179" s="37" t="s">
        <v>79</v>
      </c>
      <c r="I179" s="37" t="s">
        <v>20</v>
      </c>
      <c r="J179" s="37" t="s">
        <v>56</v>
      </c>
      <c r="K179" s="43"/>
      <c r="L179" s="99" t="s">
        <v>271</v>
      </c>
      <c r="M179" s="37" t="s">
        <v>21</v>
      </c>
      <c r="N179" s="37" t="s">
        <v>143</v>
      </c>
      <c r="O179" s="43"/>
      <c r="P179" s="108" t="s">
        <v>19</v>
      </c>
      <c r="Q179" s="109">
        <v>176000</v>
      </c>
      <c r="R179" s="109">
        <v>0</v>
      </c>
      <c r="S179" s="109">
        <v>0</v>
      </c>
      <c r="T179" s="109">
        <f t="shared" si="7"/>
        <v>176000</v>
      </c>
      <c r="U179" s="45" t="s">
        <v>83</v>
      </c>
      <c r="V179" s="42" t="s">
        <v>83</v>
      </c>
      <c r="W179" s="40" t="s">
        <v>83</v>
      </c>
      <c r="X179" s="40" t="s">
        <v>83</v>
      </c>
      <c r="Y179" s="40" t="s">
        <v>83</v>
      </c>
    </row>
    <row r="180" spans="1:25" s="5" customFormat="1" ht="117" customHeight="1" x14ac:dyDescent="0.2">
      <c r="A180" s="36" t="s">
        <v>355</v>
      </c>
      <c r="B180" s="37" t="s">
        <v>18</v>
      </c>
      <c r="C180" s="39">
        <v>2021</v>
      </c>
      <c r="D180" s="108">
        <v>2021</v>
      </c>
      <c r="E180" s="40" t="s">
        <v>83</v>
      </c>
      <c r="F180" s="37" t="s">
        <v>79</v>
      </c>
      <c r="G180" s="108" t="s">
        <v>412</v>
      </c>
      <c r="H180" s="37" t="s">
        <v>79</v>
      </c>
      <c r="I180" s="37" t="s">
        <v>20</v>
      </c>
      <c r="J180" s="37" t="s">
        <v>56</v>
      </c>
      <c r="K180" s="43"/>
      <c r="L180" s="99" t="s">
        <v>272</v>
      </c>
      <c r="M180" s="37" t="s">
        <v>21</v>
      </c>
      <c r="N180" s="37" t="s">
        <v>143</v>
      </c>
      <c r="O180" s="43"/>
      <c r="P180" s="108" t="s">
        <v>19</v>
      </c>
      <c r="Q180" s="109">
        <v>40000</v>
      </c>
      <c r="R180" s="109">
        <v>0</v>
      </c>
      <c r="S180" s="109">
        <v>0</v>
      </c>
      <c r="T180" s="109">
        <f t="shared" si="7"/>
        <v>40000</v>
      </c>
      <c r="U180" s="45" t="s">
        <v>83</v>
      </c>
      <c r="V180" s="42" t="s">
        <v>83</v>
      </c>
      <c r="W180" s="40" t="s">
        <v>83</v>
      </c>
      <c r="X180" s="40" t="s">
        <v>83</v>
      </c>
      <c r="Y180" s="40" t="s">
        <v>83</v>
      </c>
    </row>
    <row r="181" spans="1:25" s="5" customFormat="1" ht="117" customHeight="1" x14ac:dyDescent="0.2">
      <c r="A181" s="36" t="s">
        <v>356</v>
      </c>
      <c r="B181" s="37" t="s">
        <v>18</v>
      </c>
      <c r="C181" s="39">
        <v>2021</v>
      </c>
      <c r="D181" s="108">
        <v>2021</v>
      </c>
      <c r="E181" s="40" t="s">
        <v>83</v>
      </c>
      <c r="F181" s="37" t="s">
        <v>79</v>
      </c>
      <c r="G181" s="108" t="s">
        <v>412</v>
      </c>
      <c r="H181" s="37" t="s">
        <v>79</v>
      </c>
      <c r="I181" s="37" t="s">
        <v>20</v>
      </c>
      <c r="J181" s="37" t="s">
        <v>56</v>
      </c>
      <c r="K181" s="43"/>
      <c r="L181" s="99" t="s">
        <v>273</v>
      </c>
      <c r="M181" s="37" t="s">
        <v>21</v>
      </c>
      <c r="N181" s="37" t="s">
        <v>143</v>
      </c>
      <c r="O181" s="43"/>
      <c r="P181" s="108" t="s">
        <v>19</v>
      </c>
      <c r="Q181" s="109">
        <v>138000</v>
      </c>
      <c r="R181" s="109">
        <v>0</v>
      </c>
      <c r="S181" s="109">
        <v>0</v>
      </c>
      <c r="T181" s="109">
        <f t="shared" si="7"/>
        <v>138000</v>
      </c>
      <c r="U181" s="45" t="s">
        <v>83</v>
      </c>
      <c r="V181" s="42" t="s">
        <v>83</v>
      </c>
      <c r="W181" s="40" t="s">
        <v>83</v>
      </c>
      <c r="X181" s="40" t="s">
        <v>83</v>
      </c>
      <c r="Y181" s="40" t="s">
        <v>83</v>
      </c>
    </row>
    <row r="182" spans="1:25" s="5" customFormat="1" ht="117" customHeight="1" x14ac:dyDescent="0.2">
      <c r="A182" s="36" t="s">
        <v>357</v>
      </c>
      <c r="B182" s="37" t="s">
        <v>18</v>
      </c>
      <c r="C182" s="39">
        <v>2021</v>
      </c>
      <c r="D182" s="108">
        <v>2021</v>
      </c>
      <c r="E182" s="40" t="s">
        <v>83</v>
      </c>
      <c r="F182" s="37" t="s">
        <v>79</v>
      </c>
      <c r="G182" s="108" t="s">
        <v>412</v>
      </c>
      <c r="H182" s="37" t="s">
        <v>79</v>
      </c>
      <c r="I182" s="37" t="s">
        <v>20</v>
      </c>
      <c r="J182" s="37" t="s">
        <v>56</v>
      </c>
      <c r="K182" s="43"/>
      <c r="L182" s="99" t="s">
        <v>274</v>
      </c>
      <c r="M182" s="37" t="s">
        <v>21</v>
      </c>
      <c r="N182" s="37" t="s">
        <v>143</v>
      </c>
      <c r="O182" s="43"/>
      <c r="P182" s="108" t="s">
        <v>19</v>
      </c>
      <c r="Q182" s="109">
        <v>6000</v>
      </c>
      <c r="R182" s="109">
        <v>0</v>
      </c>
      <c r="S182" s="109">
        <v>0</v>
      </c>
      <c r="T182" s="109">
        <f t="shared" si="7"/>
        <v>6000</v>
      </c>
      <c r="U182" s="45" t="s">
        <v>83</v>
      </c>
      <c r="V182" s="42" t="s">
        <v>83</v>
      </c>
      <c r="W182" s="40" t="s">
        <v>83</v>
      </c>
      <c r="X182" s="40" t="s">
        <v>83</v>
      </c>
      <c r="Y182" s="40" t="s">
        <v>83</v>
      </c>
    </row>
    <row r="183" spans="1:25" s="5" customFormat="1" ht="117" customHeight="1" x14ac:dyDescent="0.2">
      <c r="A183" s="36" t="s">
        <v>358</v>
      </c>
      <c r="B183" s="37" t="s">
        <v>18</v>
      </c>
      <c r="C183" s="39">
        <v>2021</v>
      </c>
      <c r="D183" s="108">
        <v>2021</v>
      </c>
      <c r="E183" s="40" t="s">
        <v>83</v>
      </c>
      <c r="F183" s="37" t="s">
        <v>79</v>
      </c>
      <c r="G183" s="108" t="s">
        <v>412</v>
      </c>
      <c r="H183" s="37" t="s">
        <v>79</v>
      </c>
      <c r="I183" s="37" t="s">
        <v>20</v>
      </c>
      <c r="J183" s="37" t="s">
        <v>56</v>
      </c>
      <c r="K183" s="43"/>
      <c r="L183" s="99" t="s">
        <v>275</v>
      </c>
      <c r="M183" s="37" t="s">
        <v>21</v>
      </c>
      <c r="N183" s="37" t="s">
        <v>143</v>
      </c>
      <c r="O183" s="43"/>
      <c r="P183" s="108" t="s">
        <v>19</v>
      </c>
      <c r="Q183" s="109">
        <v>2500</v>
      </c>
      <c r="R183" s="109">
        <v>0</v>
      </c>
      <c r="S183" s="109">
        <v>0</v>
      </c>
      <c r="T183" s="109">
        <f t="shared" si="7"/>
        <v>2500</v>
      </c>
      <c r="U183" s="45" t="s">
        <v>83</v>
      </c>
      <c r="V183" s="42" t="s">
        <v>83</v>
      </c>
      <c r="W183" s="40" t="s">
        <v>83</v>
      </c>
      <c r="X183" s="40" t="s">
        <v>83</v>
      </c>
      <c r="Y183" s="40" t="s">
        <v>83</v>
      </c>
    </row>
    <row r="184" spans="1:25" s="5" customFormat="1" ht="99.75" customHeight="1" x14ac:dyDescent="0.2">
      <c r="A184" s="36" t="s">
        <v>359</v>
      </c>
      <c r="B184" s="37" t="s">
        <v>18</v>
      </c>
      <c r="C184" s="39">
        <v>2021</v>
      </c>
      <c r="D184" s="108">
        <v>2021</v>
      </c>
      <c r="E184" s="40" t="s">
        <v>83</v>
      </c>
      <c r="F184" s="37" t="s">
        <v>79</v>
      </c>
      <c r="G184" s="108" t="s">
        <v>412</v>
      </c>
      <c r="H184" s="37" t="s">
        <v>79</v>
      </c>
      <c r="I184" s="37" t="s">
        <v>20</v>
      </c>
      <c r="J184" s="37" t="s">
        <v>56</v>
      </c>
      <c r="K184" s="43"/>
      <c r="L184" s="99" t="s">
        <v>276</v>
      </c>
      <c r="M184" s="37" t="s">
        <v>21</v>
      </c>
      <c r="N184" s="37" t="s">
        <v>143</v>
      </c>
      <c r="O184" s="43"/>
      <c r="P184" s="108" t="s">
        <v>19</v>
      </c>
      <c r="Q184" s="109">
        <v>2500</v>
      </c>
      <c r="R184" s="109">
        <v>0</v>
      </c>
      <c r="S184" s="109">
        <v>0</v>
      </c>
      <c r="T184" s="109">
        <f t="shared" si="7"/>
        <v>2500</v>
      </c>
      <c r="U184" s="45" t="s">
        <v>83</v>
      </c>
      <c r="V184" s="42" t="s">
        <v>83</v>
      </c>
      <c r="W184" s="40" t="s">
        <v>83</v>
      </c>
      <c r="X184" s="40" t="s">
        <v>83</v>
      </c>
      <c r="Y184" s="40" t="s">
        <v>83</v>
      </c>
    </row>
    <row r="185" spans="1:25" s="5" customFormat="1" ht="99.75" customHeight="1" x14ac:dyDescent="0.2">
      <c r="A185" s="36" t="s">
        <v>360</v>
      </c>
      <c r="B185" s="37" t="s">
        <v>18</v>
      </c>
      <c r="C185" s="39">
        <v>2021</v>
      </c>
      <c r="D185" s="108">
        <v>2021</v>
      </c>
      <c r="E185" s="40" t="s">
        <v>83</v>
      </c>
      <c r="F185" s="37" t="s">
        <v>79</v>
      </c>
      <c r="G185" s="108" t="s">
        <v>412</v>
      </c>
      <c r="H185" s="37" t="s">
        <v>79</v>
      </c>
      <c r="I185" s="37" t="s">
        <v>20</v>
      </c>
      <c r="J185" s="37" t="s">
        <v>56</v>
      </c>
      <c r="K185" s="43"/>
      <c r="L185" s="99" t="s">
        <v>277</v>
      </c>
      <c r="M185" s="37" t="s">
        <v>21</v>
      </c>
      <c r="N185" s="37" t="s">
        <v>143</v>
      </c>
      <c r="O185" s="43"/>
      <c r="P185" s="108" t="s">
        <v>19</v>
      </c>
      <c r="Q185" s="109">
        <v>10000</v>
      </c>
      <c r="R185" s="109">
        <v>0</v>
      </c>
      <c r="S185" s="109">
        <v>0</v>
      </c>
      <c r="T185" s="109">
        <f t="shared" si="7"/>
        <v>10000</v>
      </c>
      <c r="U185" s="45" t="s">
        <v>83</v>
      </c>
      <c r="V185" s="42" t="s">
        <v>83</v>
      </c>
      <c r="W185" s="40" t="s">
        <v>83</v>
      </c>
      <c r="X185" s="40" t="s">
        <v>83</v>
      </c>
      <c r="Y185" s="40" t="s">
        <v>83</v>
      </c>
    </row>
    <row r="186" spans="1:25" s="5" customFormat="1" ht="99.75" customHeight="1" x14ac:dyDescent="0.2">
      <c r="A186" s="36" t="s">
        <v>361</v>
      </c>
      <c r="B186" s="37" t="s">
        <v>18</v>
      </c>
      <c r="C186" s="39">
        <v>2021</v>
      </c>
      <c r="D186" s="108">
        <v>2021</v>
      </c>
      <c r="E186" s="40" t="s">
        <v>83</v>
      </c>
      <c r="F186" s="37" t="s">
        <v>79</v>
      </c>
      <c r="G186" s="108" t="s">
        <v>412</v>
      </c>
      <c r="H186" s="37" t="s">
        <v>79</v>
      </c>
      <c r="I186" s="37" t="s">
        <v>20</v>
      </c>
      <c r="J186" s="37" t="s">
        <v>56</v>
      </c>
      <c r="K186" s="43"/>
      <c r="L186" s="99" t="s">
        <v>278</v>
      </c>
      <c r="M186" s="37" t="s">
        <v>21</v>
      </c>
      <c r="N186" s="37" t="s">
        <v>143</v>
      </c>
      <c r="O186" s="43"/>
      <c r="P186" s="108" t="s">
        <v>19</v>
      </c>
      <c r="Q186" s="109">
        <v>200000</v>
      </c>
      <c r="R186" s="109">
        <v>0</v>
      </c>
      <c r="S186" s="109">
        <v>0</v>
      </c>
      <c r="T186" s="109">
        <f t="shared" si="7"/>
        <v>200000</v>
      </c>
      <c r="U186" s="45" t="s">
        <v>83</v>
      </c>
      <c r="V186" s="42" t="s">
        <v>83</v>
      </c>
      <c r="W186" s="40" t="s">
        <v>83</v>
      </c>
      <c r="X186" s="40" t="s">
        <v>83</v>
      </c>
      <c r="Y186" s="40" t="s">
        <v>83</v>
      </c>
    </row>
    <row r="187" spans="1:25" s="5" customFormat="1" ht="99.75" customHeight="1" x14ac:dyDescent="0.2">
      <c r="A187" s="36" t="s">
        <v>362</v>
      </c>
      <c r="B187" s="37" t="s">
        <v>18</v>
      </c>
      <c r="C187" s="39">
        <v>2021</v>
      </c>
      <c r="D187" s="108">
        <v>2021</v>
      </c>
      <c r="E187" s="40" t="s">
        <v>83</v>
      </c>
      <c r="F187" s="37" t="s">
        <v>79</v>
      </c>
      <c r="G187" s="108" t="s">
        <v>412</v>
      </c>
      <c r="H187" s="37" t="s">
        <v>79</v>
      </c>
      <c r="I187" s="37" t="s">
        <v>20</v>
      </c>
      <c r="J187" s="37" t="s">
        <v>56</v>
      </c>
      <c r="K187" s="43"/>
      <c r="L187" s="99" t="s">
        <v>279</v>
      </c>
      <c r="M187" s="37" t="s">
        <v>21</v>
      </c>
      <c r="N187" s="37" t="s">
        <v>143</v>
      </c>
      <c r="O187" s="43"/>
      <c r="P187" s="108" t="s">
        <v>19</v>
      </c>
      <c r="Q187" s="109">
        <v>61000</v>
      </c>
      <c r="R187" s="109">
        <v>0</v>
      </c>
      <c r="S187" s="109">
        <v>0</v>
      </c>
      <c r="T187" s="109">
        <f t="shared" si="7"/>
        <v>61000</v>
      </c>
      <c r="U187" s="45" t="s">
        <v>83</v>
      </c>
      <c r="V187" s="42" t="s">
        <v>83</v>
      </c>
      <c r="W187" s="40" t="s">
        <v>83</v>
      </c>
      <c r="X187" s="40" t="s">
        <v>83</v>
      </c>
      <c r="Y187" s="40" t="s">
        <v>83</v>
      </c>
    </row>
    <row r="188" spans="1:25" s="5" customFormat="1" ht="99.75" customHeight="1" x14ac:dyDescent="0.2">
      <c r="A188" s="36" t="s">
        <v>363</v>
      </c>
      <c r="B188" s="37" t="s">
        <v>18</v>
      </c>
      <c r="C188" s="39">
        <v>2021</v>
      </c>
      <c r="D188" s="108">
        <v>2021</v>
      </c>
      <c r="E188" s="40" t="s">
        <v>83</v>
      </c>
      <c r="F188" s="37" t="s">
        <v>79</v>
      </c>
      <c r="G188" s="108" t="s">
        <v>412</v>
      </c>
      <c r="H188" s="37" t="s">
        <v>79</v>
      </c>
      <c r="I188" s="37" t="s">
        <v>20</v>
      </c>
      <c r="J188" s="37" t="s">
        <v>56</v>
      </c>
      <c r="K188" s="43"/>
      <c r="L188" s="99" t="s">
        <v>280</v>
      </c>
      <c r="M188" s="37" t="s">
        <v>21</v>
      </c>
      <c r="N188" s="37" t="s">
        <v>143</v>
      </c>
      <c r="O188" s="43"/>
      <c r="P188" s="108" t="s">
        <v>19</v>
      </c>
      <c r="Q188" s="109">
        <v>10000</v>
      </c>
      <c r="R188" s="109">
        <v>0</v>
      </c>
      <c r="S188" s="109">
        <v>0</v>
      </c>
      <c r="T188" s="109">
        <f t="shared" si="7"/>
        <v>10000</v>
      </c>
      <c r="U188" s="45" t="s">
        <v>83</v>
      </c>
      <c r="V188" s="42" t="s">
        <v>83</v>
      </c>
      <c r="W188" s="40" t="s">
        <v>83</v>
      </c>
      <c r="X188" s="40" t="s">
        <v>83</v>
      </c>
      <c r="Y188" s="40" t="s">
        <v>83</v>
      </c>
    </row>
    <row r="189" spans="1:25" s="5" customFormat="1" ht="99.75" customHeight="1" x14ac:dyDescent="0.2">
      <c r="A189" s="36" t="s">
        <v>364</v>
      </c>
      <c r="B189" s="37" t="s">
        <v>18</v>
      </c>
      <c r="C189" s="39">
        <v>2021</v>
      </c>
      <c r="D189" s="108">
        <v>2021</v>
      </c>
      <c r="E189" s="40" t="s">
        <v>83</v>
      </c>
      <c r="F189" s="37" t="s">
        <v>79</v>
      </c>
      <c r="G189" s="108" t="s">
        <v>412</v>
      </c>
      <c r="H189" s="37" t="s">
        <v>79</v>
      </c>
      <c r="I189" s="37" t="s">
        <v>20</v>
      </c>
      <c r="J189" s="37" t="s">
        <v>56</v>
      </c>
      <c r="K189" s="43"/>
      <c r="L189" s="99" t="s">
        <v>281</v>
      </c>
      <c r="M189" s="37" t="s">
        <v>21</v>
      </c>
      <c r="N189" s="37" t="s">
        <v>143</v>
      </c>
      <c r="O189" s="43"/>
      <c r="P189" s="108" t="s">
        <v>19</v>
      </c>
      <c r="Q189" s="109">
        <v>6000</v>
      </c>
      <c r="R189" s="109">
        <v>0</v>
      </c>
      <c r="S189" s="109">
        <v>0</v>
      </c>
      <c r="T189" s="109">
        <f t="shared" si="7"/>
        <v>6000</v>
      </c>
      <c r="U189" s="45" t="s">
        <v>83</v>
      </c>
      <c r="V189" s="42" t="s">
        <v>83</v>
      </c>
      <c r="W189" s="40" t="s">
        <v>83</v>
      </c>
      <c r="X189" s="40" t="s">
        <v>83</v>
      </c>
      <c r="Y189" s="40" t="s">
        <v>83</v>
      </c>
    </row>
    <row r="190" spans="1:25" s="5" customFormat="1" ht="126" customHeight="1" x14ac:dyDescent="0.2">
      <c r="A190" s="36" t="s">
        <v>365</v>
      </c>
      <c r="B190" s="37" t="s">
        <v>18</v>
      </c>
      <c r="C190" s="39">
        <v>2021</v>
      </c>
      <c r="D190" s="108">
        <v>2021</v>
      </c>
      <c r="E190" s="40" t="s">
        <v>83</v>
      </c>
      <c r="F190" s="37" t="s">
        <v>79</v>
      </c>
      <c r="G190" s="108" t="s">
        <v>412</v>
      </c>
      <c r="H190" s="37" t="s">
        <v>79</v>
      </c>
      <c r="I190" s="37" t="s">
        <v>20</v>
      </c>
      <c r="J190" s="37" t="s">
        <v>56</v>
      </c>
      <c r="K190" s="43"/>
      <c r="L190" s="99" t="s">
        <v>282</v>
      </c>
      <c r="M190" s="37" t="s">
        <v>21</v>
      </c>
      <c r="N190" s="37" t="s">
        <v>143</v>
      </c>
      <c r="O190" s="43"/>
      <c r="P190" s="108" t="s">
        <v>19</v>
      </c>
      <c r="Q190" s="109">
        <v>5000</v>
      </c>
      <c r="R190" s="109">
        <v>0</v>
      </c>
      <c r="S190" s="109">
        <v>0</v>
      </c>
      <c r="T190" s="109">
        <f t="shared" si="7"/>
        <v>5000</v>
      </c>
      <c r="U190" s="45" t="s">
        <v>83</v>
      </c>
      <c r="V190" s="42" t="s">
        <v>83</v>
      </c>
      <c r="W190" s="40" t="s">
        <v>83</v>
      </c>
      <c r="X190" s="40" t="s">
        <v>83</v>
      </c>
      <c r="Y190" s="40" t="s">
        <v>83</v>
      </c>
    </row>
    <row r="191" spans="1:25" s="5" customFormat="1" ht="114" customHeight="1" x14ac:dyDescent="0.2">
      <c r="A191" s="36" t="s">
        <v>366</v>
      </c>
      <c r="B191" s="37" t="s">
        <v>18</v>
      </c>
      <c r="C191" s="39">
        <v>2021</v>
      </c>
      <c r="D191" s="108">
        <v>2021</v>
      </c>
      <c r="E191" s="40" t="s">
        <v>83</v>
      </c>
      <c r="F191" s="37" t="s">
        <v>79</v>
      </c>
      <c r="G191" s="108" t="s">
        <v>412</v>
      </c>
      <c r="H191" s="37" t="s">
        <v>79</v>
      </c>
      <c r="I191" s="37" t="s">
        <v>20</v>
      </c>
      <c r="J191" s="37" t="s">
        <v>56</v>
      </c>
      <c r="K191" s="43"/>
      <c r="L191" s="99" t="s">
        <v>283</v>
      </c>
      <c r="M191" s="37" t="s">
        <v>21</v>
      </c>
      <c r="N191" s="37" t="s">
        <v>143</v>
      </c>
      <c r="O191" s="43"/>
      <c r="P191" s="108" t="s">
        <v>19</v>
      </c>
      <c r="Q191" s="109">
        <v>14640</v>
      </c>
      <c r="R191" s="109">
        <v>0</v>
      </c>
      <c r="S191" s="109">
        <v>0</v>
      </c>
      <c r="T191" s="109">
        <f t="shared" si="7"/>
        <v>14640</v>
      </c>
      <c r="U191" s="45" t="s">
        <v>83</v>
      </c>
      <c r="V191" s="42" t="s">
        <v>83</v>
      </c>
      <c r="W191" s="40" t="s">
        <v>83</v>
      </c>
      <c r="X191" s="40" t="s">
        <v>83</v>
      </c>
      <c r="Y191" s="40" t="s">
        <v>83</v>
      </c>
    </row>
    <row r="192" spans="1:25" s="5" customFormat="1" ht="110.25" customHeight="1" x14ac:dyDescent="0.2">
      <c r="A192" s="36" t="s">
        <v>367</v>
      </c>
      <c r="B192" s="37" t="s">
        <v>18</v>
      </c>
      <c r="C192" s="39">
        <v>2021</v>
      </c>
      <c r="D192" s="108">
        <v>2021</v>
      </c>
      <c r="E192" s="40" t="s">
        <v>83</v>
      </c>
      <c r="F192" s="37" t="s">
        <v>79</v>
      </c>
      <c r="G192" s="108" t="s">
        <v>412</v>
      </c>
      <c r="H192" s="37" t="s">
        <v>79</v>
      </c>
      <c r="I192" s="37" t="s">
        <v>20</v>
      </c>
      <c r="J192" s="37" t="s">
        <v>56</v>
      </c>
      <c r="K192" s="43"/>
      <c r="L192" s="99" t="s">
        <v>284</v>
      </c>
      <c r="M192" s="37" t="s">
        <v>21</v>
      </c>
      <c r="N192" s="37" t="s">
        <v>143</v>
      </c>
      <c r="O192" s="43"/>
      <c r="P192" s="108" t="s">
        <v>19</v>
      </c>
      <c r="Q192" s="109">
        <v>24000</v>
      </c>
      <c r="R192" s="109">
        <v>0</v>
      </c>
      <c r="S192" s="109">
        <v>0</v>
      </c>
      <c r="T192" s="109">
        <f t="shared" si="7"/>
        <v>24000</v>
      </c>
      <c r="U192" s="45" t="s">
        <v>83</v>
      </c>
      <c r="V192" s="42" t="s">
        <v>83</v>
      </c>
      <c r="W192" s="40" t="s">
        <v>83</v>
      </c>
      <c r="X192" s="40" t="s">
        <v>83</v>
      </c>
      <c r="Y192" s="40" t="s">
        <v>83</v>
      </c>
    </row>
    <row r="193" spans="1:25" s="5" customFormat="1" ht="117.75" customHeight="1" x14ac:dyDescent="0.2">
      <c r="A193" s="36" t="s">
        <v>368</v>
      </c>
      <c r="B193" s="37" t="s">
        <v>18</v>
      </c>
      <c r="C193" s="39">
        <v>2021</v>
      </c>
      <c r="D193" s="108">
        <v>2021</v>
      </c>
      <c r="E193" s="40" t="s">
        <v>83</v>
      </c>
      <c r="F193" s="37" t="s">
        <v>79</v>
      </c>
      <c r="G193" s="108" t="s">
        <v>412</v>
      </c>
      <c r="H193" s="37" t="s">
        <v>79</v>
      </c>
      <c r="I193" s="37" t="s">
        <v>20</v>
      </c>
      <c r="J193" s="37" t="s">
        <v>56</v>
      </c>
      <c r="K193" s="43"/>
      <c r="L193" s="99" t="s">
        <v>285</v>
      </c>
      <c r="M193" s="37" t="s">
        <v>21</v>
      </c>
      <c r="N193" s="37" t="s">
        <v>143</v>
      </c>
      <c r="O193" s="43"/>
      <c r="P193" s="108" t="s">
        <v>19</v>
      </c>
      <c r="Q193" s="109">
        <v>42000</v>
      </c>
      <c r="R193" s="109">
        <v>0</v>
      </c>
      <c r="S193" s="109">
        <v>0</v>
      </c>
      <c r="T193" s="109">
        <f t="shared" si="7"/>
        <v>42000</v>
      </c>
      <c r="U193" s="45" t="s">
        <v>83</v>
      </c>
      <c r="V193" s="42" t="s">
        <v>83</v>
      </c>
      <c r="W193" s="40" t="s">
        <v>83</v>
      </c>
      <c r="X193" s="40" t="s">
        <v>83</v>
      </c>
      <c r="Y193" s="40" t="s">
        <v>83</v>
      </c>
    </row>
    <row r="194" spans="1:25" s="5" customFormat="1" ht="110.25" customHeight="1" x14ac:dyDescent="0.2">
      <c r="A194" s="36" t="s">
        <v>369</v>
      </c>
      <c r="B194" s="37" t="s">
        <v>18</v>
      </c>
      <c r="C194" s="39">
        <v>2021</v>
      </c>
      <c r="D194" s="108">
        <v>2021</v>
      </c>
      <c r="E194" s="40" t="s">
        <v>83</v>
      </c>
      <c r="F194" s="37" t="s">
        <v>79</v>
      </c>
      <c r="G194" s="108" t="s">
        <v>412</v>
      </c>
      <c r="H194" s="37" t="s">
        <v>79</v>
      </c>
      <c r="I194" s="37" t="s">
        <v>20</v>
      </c>
      <c r="J194" s="37" t="s">
        <v>56</v>
      </c>
      <c r="K194" s="43"/>
      <c r="L194" s="99" t="s">
        <v>286</v>
      </c>
      <c r="M194" s="37" t="s">
        <v>21</v>
      </c>
      <c r="N194" s="37" t="s">
        <v>143</v>
      </c>
      <c r="O194" s="43"/>
      <c r="P194" s="108" t="s">
        <v>19</v>
      </c>
      <c r="Q194" s="109">
        <v>105000</v>
      </c>
      <c r="R194" s="109">
        <v>0</v>
      </c>
      <c r="S194" s="109">
        <v>0</v>
      </c>
      <c r="T194" s="109">
        <f t="shared" si="7"/>
        <v>105000</v>
      </c>
      <c r="U194" s="45" t="s">
        <v>83</v>
      </c>
      <c r="V194" s="42" t="s">
        <v>83</v>
      </c>
      <c r="W194" s="40" t="s">
        <v>83</v>
      </c>
      <c r="X194" s="40" t="s">
        <v>83</v>
      </c>
      <c r="Y194" s="40" t="s">
        <v>83</v>
      </c>
    </row>
    <row r="195" spans="1:25" s="5" customFormat="1" ht="106.5" customHeight="1" x14ac:dyDescent="0.2">
      <c r="A195" s="36" t="s">
        <v>370</v>
      </c>
      <c r="B195" s="37" t="s">
        <v>18</v>
      </c>
      <c r="C195" s="39">
        <v>2021</v>
      </c>
      <c r="D195" s="108">
        <v>2021</v>
      </c>
      <c r="E195" s="40" t="s">
        <v>83</v>
      </c>
      <c r="F195" s="37" t="s">
        <v>79</v>
      </c>
      <c r="G195" s="108" t="s">
        <v>413</v>
      </c>
      <c r="H195" s="37" t="s">
        <v>79</v>
      </c>
      <c r="I195" s="37" t="s">
        <v>20</v>
      </c>
      <c r="J195" s="37" t="s">
        <v>56</v>
      </c>
      <c r="K195" s="43"/>
      <c r="L195" s="99" t="s">
        <v>287</v>
      </c>
      <c r="M195" s="37" t="s">
        <v>21</v>
      </c>
      <c r="N195" s="37" t="s">
        <v>143</v>
      </c>
      <c r="O195" s="43"/>
      <c r="P195" s="108" t="s">
        <v>19</v>
      </c>
      <c r="Q195" s="109">
        <v>2012798</v>
      </c>
      <c r="R195" s="109">
        <v>0</v>
      </c>
      <c r="S195" s="109">
        <v>0</v>
      </c>
      <c r="T195" s="109">
        <f t="shared" si="7"/>
        <v>2012798</v>
      </c>
      <c r="U195" s="45" t="s">
        <v>83</v>
      </c>
      <c r="V195" s="42" t="s">
        <v>83</v>
      </c>
      <c r="W195" s="40" t="s">
        <v>83</v>
      </c>
      <c r="X195" s="40" t="s">
        <v>83</v>
      </c>
      <c r="Y195" s="40" t="s">
        <v>83</v>
      </c>
    </row>
    <row r="196" spans="1:25" s="5" customFormat="1" ht="131.25" customHeight="1" x14ac:dyDescent="0.2">
      <c r="A196" s="36" t="s">
        <v>371</v>
      </c>
      <c r="B196" s="37" t="s">
        <v>18</v>
      </c>
      <c r="C196" s="39">
        <v>2021</v>
      </c>
      <c r="D196" s="108">
        <v>2021</v>
      </c>
      <c r="E196" s="40" t="s">
        <v>83</v>
      </c>
      <c r="F196" s="37" t="s">
        <v>79</v>
      </c>
      <c r="G196" s="108" t="s">
        <v>414</v>
      </c>
      <c r="H196" s="37" t="s">
        <v>79</v>
      </c>
      <c r="I196" s="37" t="s">
        <v>20</v>
      </c>
      <c r="J196" s="37" t="s">
        <v>56</v>
      </c>
      <c r="K196" s="43"/>
      <c r="L196" s="99" t="s">
        <v>288</v>
      </c>
      <c r="M196" s="37" t="s">
        <v>21</v>
      </c>
      <c r="N196" s="37" t="s">
        <v>143</v>
      </c>
      <c r="O196" s="43"/>
      <c r="P196" s="108" t="s">
        <v>19</v>
      </c>
      <c r="Q196" s="109">
        <v>183000</v>
      </c>
      <c r="R196" s="109">
        <v>0</v>
      </c>
      <c r="S196" s="109">
        <v>0</v>
      </c>
      <c r="T196" s="109">
        <f t="shared" si="7"/>
        <v>183000</v>
      </c>
      <c r="U196" s="45" t="s">
        <v>83</v>
      </c>
      <c r="V196" s="42" t="s">
        <v>83</v>
      </c>
      <c r="W196" s="40" t="s">
        <v>83</v>
      </c>
      <c r="X196" s="40" t="s">
        <v>83</v>
      </c>
      <c r="Y196" s="40" t="s">
        <v>83</v>
      </c>
    </row>
    <row r="197" spans="1:25" s="5" customFormat="1" ht="117" customHeight="1" x14ac:dyDescent="0.2">
      <c r="A197" s="36" t="s">
        <v>372</v>
      </c>
      <c r="B197" s="37" t="s">
        <v>18</v>
      </c>
      <c r="C197" s="39">
        <v>2021</v>
      </c>
      <c r="D197" s="108">
        <v>2021</v>
      </c>
      <c r="E197" s="40" t="s">
        <v>83</v>
      </c>
      <c r="F197" s="37" t="s">
        <v>79</v>
      </c>
      <c r="G197" s="108" t="s">
        <v>415</v>
      </c>
      <c r="H197" s="37" t="s">
        <v>79</v>
      </c>
      <c r="I197" s="37" t="s">
        <v>20</v>
      </c>
      <c r="J197" s="37" t="s">
        <v>56</v>
      </c>
      <c r="K197" s="43"/>
      <c r="L197" s="99" t="s">
        <v>289</v>
      </c>
      <c r="M197" s="37" t="s">
        <v>21</v>
      </c>
      <c r="N197" s="37" t="s">
        <v>143</v>
      </c>
      <c r="O197" s="43"/>
      <c r="P197" s="108" t="s">
        <v>19</v>
      </c>
      <c r="Q197" s="109">
        <v>8562</v>
      </c>
      <c r="R197" s="109">
        <v>0</v>
      </c>
      <c r="S197" s="109">
        <v>0</v>
      </c>
      <c r="T197" s="109">
        <f t="shared" si="7"/>
        <v>8562</v>
      </c>
      <c r="U197" s="45" t="s">
        <v>83</v>
      </c>
      <c r="V197" s="42" t="s">
        <v>83</v>
      </c>
      <c r="W197" s="40" t="s">
        <v>83</v>
      </c>
      <c r="X197" s="40" t="s">
        <v>83</v>
      </c>
      <c r="Y197" s="40" t="s">
        <v>83</v>
      </c>
    </row>
    <row r="198" spans="1:25" s="5" customFormat="1" ht="113.25" customHeight="1" x14ac:dyDescent="0.2">
      <c r="A198" s="36" t="s">
        <v>373</v>
      </c>
      <c r="B198" s="37" t="s">
        <v>18</v>
      </c>
      <c r="C198" s="39">
        <v>2021</v>
      </c>
      <c r="D198" s="108">
        <v>2021</v>
      </c>
      <c r="E198" s="40" t="s">
        <v>83</v>
      </c>
      <c r="F198" s="37" t="s">
        <v>79</v>
      </c>
      <c r="G198" s="108" t="s">
        <v>415</v>
      </c>
      <c r="H198" s="37" t="s">
        <v>79</v>
      </c>
      <c r="I198" s="37" t="s">
        <v>20</v>
      </c>
      <c r="J198" s="37" t="s">
        <v>56</v>
      </c>
      <c r="K198" s="43"/>
      <c r="L198" s="99" t="s">
        <v>290</v>
      </c>
      <c r="M198" s="37" t="s">
        <v>21</v>
      </c>
      <c r="N198" s="37" t="s">
        <v>143</v>
      </c>
      <c r="O198" s="43"/>
      <c r="P198" s="108" t="s">
        <v>19</v>
      </c>
      <c r="Q198" s="109">
        <v>63654</v>
      </c>
      <c r="R198" s="109">
        <v>0</v>
      </c>
      <c r="S198" s="109">
        <v>0</v>
      </c>
      <c r="T198" s="109">
        <f t="shared" si="7"/>
        <v>63654</v>
      </c>
      <c r="U198" s="45" t="s">
        <v>83</v>
      </c>
      <c r="V198" s="42" t="s">
        <v>83</v>
      </c>
      <c r="W198" s="40" t="s">
        <v>83</v>
      </c>
      <c r="X198" s="40" t="s">
        <v>83</v>
      </c>
      <c r="Y198" s="40" t="s">
        <v>83</v>
      </c>
    </row>
    <row r="199" spans="1:25" s="5" customFormat="1" ht="99.75" customHeight="1" x14ac:dyDescent="0.2">
      <c r="A199" s="36" t="s">
        <v>374</v>
      </c>
      <c r="B199" s="37" t="s">
        <v>18</v>
      </c>
      <c r="C199" s="39">
        <v>2021</v>
      </c>
      <c r="D199" s="108">
        <v>2021</v>
      </c>
      <c r="E199" s="40" t="s">
        <v>83</v>
      </c>
      <c r="F199" s="37" t="s">
        <v>79</v>
      </c>
      <c r="G199" s="108" t="s">
        <v>402</v>
      </c>
      <c r="H199" s="37" t="s">
        <v>79</v>
      </c>
      <c r="I199" s="37" t="s">
        <v>20</v>
      </c>
      <c r="J199" s="37" t="s">
        <v>56</v>
      </c>
      <c r="K199" s="43"/>
      <c r="L199" s="99" t="s">
        <v>291</v>
      </c>
      <c r="M199" s="37" t="s">
        <v>21</v>
      </c>
      <c r="N199" s="37" t="s">
        <v>143</v>
      </c>
      <c r="O199" s="43"/>
      <c r="P199" s="108" t="s">
        <v>19</v>
      </c>
      <c r="Q199" s="109">
        <v>394422</v>
      </c>
      <c r="R199" s="109">
        <v>0</v>
      </c>
      <c r="S199" s="109">
        <v>0</v>
      </c>
      <c r="T199" s="109">
        <f t="shared" si="7"/>
        <v>394422</v>
      </c>
      <c r="U199" s="45" t="s">
        <v>83</v>
      </c>
      <c r="V199" s="42" t="s">
        <v>83</v>
      </c>
      <c r="W199" s="40" t="s">
        <v>83</v>
      </c>
      <c r="X199" s="40" t="s">
        <v>83</v>
      </c>
      <c r="Y199" s="40" t="s">
        <v>83</v>
      </c>
    </row>
    <row r="200" spans="1:25" s="5" customFormat="1" ht="95.25" customHeight="1" x14ac:dyDescent="0.2">
      <c r="A200" s="36" t="s">
        <v>375</v>
      </c>
      <c r="B200" s="37" t="s">
        <v>18</v>
      </c>
      <c r="C200" s="39">
        <v>2021</v>
      </c>
      <c r="D200" s="108">
        <v>2021</v>
      </c>
      <c r="E200" s="40" t="s">
        <v>83</v>
      </c>
      <c r="F200" s="37" t="s">
        <v>79</v>
      </c>
      <c r="G200" s="108" t="s">
        <v>402</v>
      </c>
      <c r="H200" s="37" t="s">
        <v>79</v>
      </c>
      <c r="I200" s="37" t="s">
        <v>20</v>
      </c>
      <c r="J200" s="37" t="s">
        <v>56</v>
      </c>
      <c r="K200" s="43"/>
      <c r="L200" s="99" t="s">
        <v>292</v>
      </c>
      <c r="M200" s="37" t="s">
        <v>21</v>
      </c>
      <c r="N200" s="37" t="s">
        <v>143</v>
      </c>
      <c r="O200" s="43"/>
      <c r="P200" s="108" t="s">
        <v>19</v>
      </c>
      <c r="Q200" s="109">
        <v>422499</v>
      </c>
      <c r="R200" s="109">
        <v>0</v>
      </c>
      <c r="S200" s="109">
        <v>0</v>
      </c>
      <c r="T200" s="109">
        <f t="shared" si="7"/>
        <v>422499</v>
      </c>
      <c r="U200" s="45" t="s">
        <v>83</v>
      </c>
      <c r="V200" s="42" t="s">
        <v>83</v>
      </c>
      <c r="W200" s="40" t="s">
        <v>83</v>
      </c>
      <c r="X200" s="40" t="s">
        <v>83</v>
      </c>
      <c r="Y200" s="40" t="s">
        <v>83</v>
      </c>
    </row>
    <row r="201" spans="1:25" s="5" customFormat="1" ht="96.75" customHeight="1" x14ac:dyDescent="0.2">
      <c r="A201" s="36" t="s">
        <v>376</v>
      </c>
      <c r="B201" s="37" t="s">
        <v>18</v>
      </c>
      <c r="C201" s="39">
        <v>2021</v>
      </c>
      <c r="D201" s="108">
        <v>2021</v>
      </c>
      <c r="E201" s="40" t="s">
        <v>83</v>
      </c>
      <c r="F201" s="37" t="s">
        <v>79</v>
      </c>
      <c r="G201" s="108" t="s">
        <v>402</v>
      </c>
      <c r="H201" s="37" t="s">
        <v>79</v>
      </c>
      <c r="I201" s="37" t="s">
        <v>20</v>
      </c>
      <c r="J201" s="37" t="s">
        <v>56</v>
      </c>
      <c r="K201" s="43"/>
      <c r="L201" s="99" t="s">
        <v>293</v>
      </c>
      <c r="M201" s="37" t="s">
        <v>21</v>
      </c>
      <c r="N201" s="37" t="s">
        <v>143</v>
      </c>
      <c r="O201" s="43"/>
      <c r="P201" s="108" t="s">
        <v>19</v>
      </c>
      <c r="Q201" s="109">
        <v>92654</v>
      </c>
      <c r="R201" s="109">
        <v>0</v>
      </c>
      <c r="S201" s="109">
        <v>0</v>
      </c>
      <c r="T201" s="109">
        <f t="shared" si="7"/>
        <v>92654</v>
      </c>
      <c r="U201" s="45" t="s">
        <v>83</v>
      </c>
      <c r="V201" s="42" t="s">
        <v>83</v>
      </c>
      <c r="W201" s="40" t="s">
        <v>83</v>
      </c>
      <c r="X201" s="40" t="s">
        <v>83</v>
      </c>
      <c r="Y201" s="40" t="s">
        <v>83</v>
      </c>
    </row>
    <row r="202" spans="1:25" s="5" customFormat="1" ht="81" customHeight="1" x14ac:dyDescent="0.2">
      <c r="A202" s="36" t="s">
        <v>377</v>
      </c>
      <c r="B202" s="37" t="s">
        <v>18</v>
      </c>
      <c r="C202" s="39">
        <v>2021</v>
      </c>
      <c r="D202" s="108">
        <v>2021</v>
      </c>
      <c r="E202" s="40" t="s">
        <v>83</v>
      </c>
      <c r="F202" s="37" t="s">
        <v>79</v>
      </c>
      <c r="G202" s="108" t="s">
        <v>402</v>
      </c>
      <c r="H202" s="37" t="s">
        <v>79</v>
      </c>
      <c r="I202" s="37" t="s">
        <v>20</v>
      </c>
      <c r="J202" s="37" t="s">
        <v>56</v>
      </c>
      <c r="K202" s="43"/>
      <c r="L202" s="99" t="s">
        <v>294</v>
      </c>
      <c r="M202" s="37" t="s">
        <v>21</v>
      </c>
      <c r="N202" s="37" t="s">
        <v>143</v>
      </c>
      <c r="O202" s="43"/>
      <c r="P202" s="108" t="s">
        <v>19</v>
      </c>
      <c r="Q202" s="109">
        <v>6510</v>
      </c>
      <c r="R202" s="109">
        <v>0</v>
      </c>
      <c r="S202" s="109">
        <v>0</v>
      </c>
      <c r="T202" s="109">
        <f t="shared" si="7"/>
        <v>6510</v>
      </c>
      <c r="U202" s="45" t="s">
        <v>83</v>
      </c>
      <c r="V202" s="42" t="s">
        <v>83</v>
      </c>
      <c r="W202" s="40" t="s">
        <v>83</v>
      </c>
      <c r="X202" s="40" t="s">
        <v>83</v>
      </c>
      <c r="Y202" s="40" t="s">
        <v>83</v>
      </c>
    </row>
    <row r="203" spans="1:25" s="5" customFormat="1" ht="86.25" customHeight="1" x14ac:dyDescent="0.2">
      <c r="A203" s="36" t="s">
        <v>378</v>
      </c>
      <c r="B203" s="37" t="s">
        <v>18</v>
      </c>
      <c r="C203" s="39">
        <v>2021</v>
      </c>
      <c r="D203" s="108">
        <v>2021</v>
      </c>
      <c r="E203" s="40" t="s">
        <v>83</v>
      </c>
      <c r="F203" s="37" t="s">
        <v>79</v>
      </c>
      <c r="G203" s="108" t="s">
        <v>416</v>
      </c>
      <c r="H203" s="37" t="s">
        <v>79</v>
      </c>
      <c r="I203" s="37" t="s">
        <v>20</v>
      </c>
      <c r="J203" s="37" t="s">
        <v>56</v>
      </c>
      <c r="K203" s="43"/>
      <c r="L203" s="99" t="s">
        <v>161</v>
      </c>
      <c r="M203" s="37" t="s">
        <v>21</v>
      </c>
      <c r="N203" s="37" t="s">
        <v>143</v>
      </c>
      <c r="O203" s="43"/>
      <c r="P203" s="108" t="s">
        <v>19</v>
      </c>
      <c r="Q203" s="109">
        <v>109503</v>
      </c>
      <c r="R203" s="109">
        <v>0</v>
      </c>
      <c r="S203" s="109">
        <v>0</v>
      </c>
      <c r="T203" s="109">
        <f t="shared" si="7"/>
        <v>109503</v>
      </c>
      <c r="U203" s="45" t="s">
        <v>83</v>
      </c>
      <c r="V203" s="42" t="s">
        <v>83</v>
      </c>
      <c r="W203" s="40" t="s">
        <v>83</v>
      </c>
      <c r="X203" s="40" t="s">
        <v>83</v>
      </c>
      <c r="Y203" s="40" t="s">
        <v>83</v>
      </c>
    </row>
    <row r="204" spans="1:25" s="5" customFormat="1" ht="84" customHeight="1" x14ac:dyDescent="0.2">
      <c r="A204" s="36" t="s">
        <v>379</v>
      </c>
      <c r="B204" s="37" t="s">
        <v>18</v>
      </c>
      <c r="C204" s="39">
        <v>2021</v>
      </c>
      <c r="D204" s="108">
        <v>2021</v>
      </c>
      <c r="E204" s="40" t="s">
        <v>83</v>
      </c>
      <c r="F204" s="37" t="s">
        <v>79</v>
      </c>
      <c r="G204" s="108" t="s">
        <v>416</v>
      </c>
      <c r="H204" s="37" t="s">
        <v>79</v>
      </c>
      <c r="I204" s="37" t="s">
        <v>20</v>
      </c>
      <c r="J204" s="37" t="s">
        <v>56</v>
      </c>
      <c r="K204" s="43"/>
      <c r="L204" s="99" t="s">
        <v>160</v>
      </c>
      <c r="M204" s="37" t="s">
        <v>21</v>
      </c>
      <c r="N204" s="37" t="s">
        <v>143</v>
      </c>
      <c r="O204" s="43"/>
      <c r="P204" s="108" t="s">
        <v>19</v>
      </c>
      <c r="Q204" s="109">
        <v>198</v>
      </c>
      <c r="R204" s="109">
        <v>0</v>
      </c>
      <c r="S204" s="109">
        <v>0</v>
      </c>
      <c r="T204" s="109">
        <f t="shared" si="7"/>
        <v>198</v>
      </c>
      <c r="U204" s="45" t="s">
        <v>83</v>
      </c>
      <c r="V204" s="42" t="s">
        <v>83</v>
      </c>
      <c r="W204" s="40" t="s">
        <v>83</v>
      </c>
      <c r="X204" s="40" t="s">
        <v>83</v>
      </c>
      <c r="Y204" s="40" t="s">
        <v>83</v>
      </c>
    </row>
    <row r="205" spans="1:25" s="5" customFormat="1" ht="55.5" customHeight="1" thickBot="1" x14ac:dyDescent="0.25">
      <c r="A205" s="103" t="s">
        <v>380</v>
      </c>
      <c r="B205" s="112" t="s">
        <v>18</v>
      </c>
      <c r="C205" s="130">
        <v>2021</v>
      </c>
      <c r="D205" s="131">
        <v>2021</v>
      </c>
      <c r="E205" s="118" t="s">
        <v>83</v>
      </c>
      <c r="F205" s="112" t="s">
        <v>79</v>
      </c>
      <c r="G205" s="131" t="s">
        <v>417</v>
      </c>
      <c r="H205" s="112" t="s">
        <v>79</v>
      </c>
      <c r="I205" s="112" t="s">
        <v>20</v>
      </c>
      <c r="J205" s="112" t="s">
        <v>56</v>
      </c>
      <c r="K205" s="114"/>
      <c r="L205" s="132" t="s">
        <v>295</v>
      </c>
      <c r="M205" s="112" t="s">
        <v>21</v>
      </c>
      <c r="N205" s="112" t="s">
        <v>143</v>
      </c>
      <c r="O205" s="114"/>
      <c r="P205" s="131" t="s">
        <v>19</v>
      </c>
      <c r="Q205" s="117">
        <v>467925</v>
      </c>
      <c r="R205" s="117">
        <v>0</v>
      </c>
      <c r="S205" s="117">
        <v>0</v>
      </c>
      <c r="T205" s="117">
        <f t="shared" si="7"/>
        <v>467925</v>
      </c>
      <c r="U205" s="45" t="s">
        <v>83</v>
      </c>
      <c r="V205" s="42" t="s">
        <v>83</v>
      </c>
      <c r="W205" s="40" t="s">
        <v>83</v>
      </c>
      <c r="X205" s="40" t="s">
        <v>83</v>
      </c>
      <c r="Y205" s="40" t="s">
        <v>83</v>
      </c>
    </row>
    <row r="206" spans="1:25" s="116" customFormat="1" ht="21.75" customHeight="1" thickBot="1" x14ac:dyDescent="0.25">
      <c r="A206" s="171" t="s">
        <v>504</v>
      </c>
      <c r="B206" s="172"/>
      <c r="C206" s="172"/>
      <c r="D206" s="172"/>
      <c r="E206" s="172"/>
      <c r="F206" s="172"/>
      <c r="G206" s="172"/>
      <c r="H206" s="172"/>
      <c r="I206" s="172"/>
      <c r="J206" s="172"/>
      <c r="K206" s="172"/>
      <c r="L206" s="172"/>
      <c r="M206" s="172"/>
      <c r="N206" s="172"/>
      <c r="O206" s="172"/>
      <c r="P206" s="196"/>
      <c r="Q206" s="135">
        <f>SUM(Q102:Q205)</f>
        <v>11279112.998916667</v>
      </c>
      <c r="R206" s="136">
        <f t="shared" ref="R206:T206" si="8">SUM(R102:R205)</f>
        <v>1942314.3659999999</v>
      </c>
      <c r="S206" s="136">
        <f t="shared" si="8"/>
        <v>0</v>
      </c>
      <c r="T206" s="137">
        <f t="shared" si="8"/>
        <v>13221427.364916667</v>
      </c>
      <c r="U206" s="29"/>
      <c r="V206" s="29"/>
      <c r="W206" s="29"/>
      <c r="X206" s="29"/>
      <c r="Y206" s="29"/>
    </row>
    <row r="207" spans="1:25" s="116" customFormat="1" ht="21.75" customHeight="1" thickBot="1" x14ac:dyDescent="0.25">
      <c r="A207" s="171" t="s">
        <v>150</v>
      </c>
      <c r="B207" s="172"/>
      <c r="C207" s="172"/>
      <c r="D207" s="172"/>
      <c r="E207" s="172"/>
      <c r="F207" s="172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35">
        <f>SUM(Q110:Q205)</f>
        <v>11196064</v>
      </c>
      <c r="R207" s="136">
        <f t="shared" ref="R207:T207" si="9">SUM(R110:R205)</f>
        <v>0</v>
      </c>
      <c r="S207" s="136">
        <f t="shared" si="9"/>
        <v>0</v>
      </c>
      <c r="T207" s="137">
        <f t="shared" si="9"/>
        <v>11196064</v>
      </c>
      <c r="U207" s="29"/>
      <c r="V207" s="29"/>
      <c r="W207" s="29"/>
      <c r="X207" s="29"/>
      <c r="Y207" s="29"/>
    </row>
    <row r="208" spans="1:25" s="5" customFormat="1" ht="26.25" customHeight="1" thickBot="1" x14ac:dyDescent="0.25">
      <c r="A208" s="179" t="s">
        <v>139</v>
      </c>
      <c r="B208" s="180"/>
      <c r="C208" s="180"/>
      <c r="D208" s="180"/>
      <c r="E208" s="180"/>
      <c r="F208" s="180"/>
      <c r="G208" s="180"/>
      <c r="H208" s="180"/>
      <c r="I208" s="180"/>
      <c r="J208" s="180"/>
      <c r="K208" s="180"/>
      <c r="L208" s="180"/>
      <c r="M208" s="180"/>
      <c r="N208" s="180"/>
      <c r="O208" s="180"/>
      <c r="P208" s="180"/>
      <c r="Q208" s="181"/>
      <c r="R208" s="181"/>
      <c r="S208" s="181"/>
      <c r="T208" s="181"/>
      <c r="U208" s="181"/>
      <c r="V208" s="181"/>
      <c r="W208" s="181"/>
      <c r="X208" s="181"/>
      <c r="Y208" s="182"/>
    </row>
    <row r="209" spans="1:25" ht="25.5" x14ac:dyDescent="0.25">
      <c r="A209" s="36" t="s">
        <v>398</v>
      </c>
      <c r="B209" s="47"/>
      <c r="C209" s="119"/>
      <c r="D209" s="119"/>
      <c r="E209" s="42"/>
      <c r="F209" s="46"/>
      <c r="G209" s="36" t="s">
        <v>386</v>
      </c>
      <c r="H209" s="46"/>
      <c r="I209" s="120"/>
      <c r="J209" s="36" t="s">
        <v>56</v>
      </c>
      <c r="K209" s="48"/>
      <c r="L209" s="121" t="s">
        <v>391</v>
      </c>
      <c r="M209" s="46"/>
      <c r="N209" s="36"/>
      <c r="O209" s="119"/>
      <c r="P209" s="122"/>
      <c r="Q209" s="35">
        <v>15291</v>
      </c>
      <c r="R209" s="54">
        <v>0</v>
      </c>
      <c r="S209" s="54">
        <v>0</v>
      </c>
      <c r="T209" s="35">
        <f>SUM(Q209:S209)</f>
        <v>15291</v>
      </c>
      <c r="U209" s="45" t="s">
        <v>83</v>
      </c>
      <c r="V209" s="42" t="s">
        <v>83</v>
      </c>
      <c r="W209" s="42" t="s">
        <v>83</v>
      </c>
      <c r="X209" s="42" t="s">
        <v>83</v>
      </c>
      <c r="Y209" s="42" t="s">
        <v>83</v>
      </c>
    </row>
    <row r="210" spans="1:25" ht="25.5" x14ac:dyDescent="0.25">
      <c r="A210" s="37" t="s">
        <v>399</v>
      </c>
      <c r="B210" s="38"/>
      <c r="C210" s="43"/>
      <c r="D210" s="43"/>
      <c r="E210" s="40"/>
      <c r="F210" s="104"/>
      <c r="G210" s="36" t="s">
        <v>387</v>
      </c>
      <c r="H210" s="104"/>
      <c r="I210" s="105"/>
      <c r="J210" s="37" t="s">
        <v>56</v>
      </c>
      <c r="K210" s="106"/>
      <c r="L210" s="102" t="s">
        <v>392</v>
      </c>
      <c r="M210" s="104"/>
      <c r="N210" s="37"/>
      <c r="O210" s="43"/>
      <c r="P210" s="107"/>
      <c r="Q210" s="75">
        <v>533000</v>
      </c>
      <c r="R210" s="54">
        <v>0</v>
      </c>
      <c r="S210" s="54">
        <v>0</v>
      </c>
      <c r="T210" s="75">
        <f t="shared" ref="T210:T215" si="10">SUM(Q210:S210)</f>
        <v>533000</v>
      </c>
      <c r="U210" s="45" t="s">
        <v>83</v>
      </c>
      <c r="V210" s="42" t="s">
        <v>83</v>
      </c>
      <c r="W210" s="40" t="s">
        <v>83</v>
      </c>
      <c r="X210" s="40" t="s">
        <v>83</v>
      </c>
      <c r="Y210" s="40" t="s">
        <v>83</v>
      </c>
    </row>
    <row r="211" spans="1:25" ht="26.25" x14ac:dyDescent="0.25">
      <c r="A211" s="36" t="s">
        <v>381</v>
      </c>
      <c r="B211" s="38"/>
      <c r="C211" s="43"/>
      <c r="D211" s="43"/>
      <c r="E211" s="40"/>
      <c r="F211" s="104"/>
      <c r="G211" s="36" t="s">
        <v>387</v>
      </c>
      <c r="H211" s="104"/>
      <c r="I211" s="105"/>
      <c r="J211" s="37" t="s">
        <v>56</v>
      </c>
      <c r="K211" s="106"/>
      <c r="L211" s="102" t="s">
        <v>393</v>
      </c>
      <c r="M211" s="104"/>
      <c r="N211" s="37"/>
      <c r="O211" s="43"/>
      <c r="P211" s="107"/>
      <c r="Q211" s="75">
        <v>245</v>
      </c>
      <c r="R211" s="54">
        <v>0</v>
      </c>
      <c r="S211" s="54">
        <v>0</v>
      </c>
      <c r="T211" s="75">
        <f t="shared" si="10"/>
        <v>245</v>
      </c>
      <c r="U211" s="45" t="s">
        <v>83</v>
      </c>
      <c r="V211" s="42" t="s">
        <v>83</v>
      </c>
      <c r="W211" s="40" t="s">
        <v>83</v>
      </c>
      <c r="X211" s="40" t="s">
        <v>83</v>
      </c>
      <c r="Y211" s="40" t="s">
        <v>83</v>
      </c>
    </row>
    <row r="212" spans="1:25" ht="25.5" x14ac:dyDescent="0.25">
      <c r="A212" s="37" t="s">
        <v>398</v>
      </c>
      <c r="B212" s="38"/>
      <c r="C212" s="43"/>
      <c r="D212" s="43"/>
      <c r="E212" s="40"/>
      <c r="F212" s="104"/>
      <c r="G212" s="36" t="s">
        <v>400</v>
      </c>
      <c r="H212" s="104"/>
      <c r="I212" s="105"/>
      <c r="J212" s="37" t="s">
        <v>56</v>
      </c>
      <c r="K212" s="106"/>
      <c r="L212" s="102" t="s">
        <v>394</v>
      </c>
      <c r="M212" s="104"/>
      <c r="N212" s="37"/>
      <c r="O212" s="43"/>
      <c r="P212" s="107"/>
      <c r="Q212" s="75">
        <v>339243</v>
      </c>
      <c r="R212" s="54">
        <v>0</v>
      </c>
      <c r="S212" s="54">
        <v>0</v>
      </c>
      <c r="T212" s="75">
        <f t="shared" si="10"/>
        <v>339243</v>
      </c>
      <c r="U212" s="45" t="s">
        <v>83</v>
      </c>
      <c r="V212" s="42" t="s">
        <v>83</v>
      </c>
      <c r="W212" s="40" t="s">
        <v>83</v>
      </c>
      <c r="X212" s="40" t="s">
        <v>83</v>
      </c>
      <c r="Y212" s="40" t="s">
        <v>83</v>
      </c>
    </row>
    <row r="213" spans="1:25" ht="25.5" x14ac:dyDescent="0.25">
      <c r="A213" s="36" t="s">
        <v>382</v>
      </c>
      <c r="B213" s="38"/>
      <c r="C213" s="43"/>
      <c r="D213" s="43"/>
      <c r="E213" s="40"/>
      <c r="F213" s="104"/>
      <c r="G213" s="36" t="s">
        <v>401</v>
      </c>
      <c r="H213" s="104"/>
      <c r="I213" s="105"/>
      <c r="J213" s="37" t="s">
        <v>56</v>
      </c>
      <c r="K213" s="106"/>
      <c r="L213" s="102" t="s">
        <v>395</v>
      </c>
      <c r="M213" s="104"/>
      <c r="N213" s="37"/>
      <c r="O213" s="43"/>
      <c r="P213" s="107"/>
      <c r="Q213" s="75">
        <v>251</v>
      </c>
      <c r="R213" s="54">
        <v>0</v>
      </c>
      <c r="S213" s="54">
        <v>0</v>
      </c>
      <c r="T213" s="75">
        <f t="shared" si="10"/>
        <v>251</v>
      </c>
      <c r="U213" s="45" t="s">
        <v>83</v>
      </c>
      <c r="V213" s="42" t="s">
        <v>83</v>
      </c>
      <c r="W213" s="40" t="s">
        <v>83</v>
      </c>
      <c r="X213" s="40" t="s">
        <v>83</v>
      </c>
      <c r="Y213" s="40" t="s">
        <v>83</v>
      </c>
    </row>
    <row r="214" spans="1:25" ht="63.75" x14ac:dyDescent="0.25">
      <c r="A214" s="36" t="s">
        <v>383</v>
      </c>
      <c r="B214" s="38"/>
      <c r="C214" s="43"/>
      <c r="D214" s="43"/>
      <c r="E214" s="40"/>
      <c r="F214" s="104"/>
      <c r="G214" s="36" t="s">
        <v>402</v>
      </c>
      <c r="H214" s="104"/>
      <c r="I214" s="105"/>
      <c r="J214" s="37" t="s">
        <v>56</v>
      </c>
      <c r="K214" s="106"/>
      <c r="L214" s="102" t="s">
        <v>396</v>
      </c>
      <c r="M214" s="104"/>
      <c r="N214" s="37"/>
      <c r="O214" s="43"/>
      <c r="P214" s="107"/>
      <c r="Q214" s="75">
        <v>13768</v>
      </c>
      <c r="R214" s="54">
        <v>0</v>
      </c>
      <c r="S214" s="54">
        <v>0</v>
      </c>
      <c r="T214" s="75">
        <f t="shared" si="10"/>
        <v>13768</v>
      </c>
      <c r="U214" s="45" t="s">
        <v>83</v>
      </c>
      <c r="V214" s="42" t="s">
        <v>83</v>
      </c>
      <c r="W214" s="40" t="s">
        <v>83</v>
      </c>
      <c r="X214" s="40" t="s">
        <v>83</v>
      </c>
      <c r="Y214" s="40" t="s">
        <v>83</v>
      </c>
    </row>
    <row r="215" spans="1:25" ht="63.75" x14ac:dyDescent="0.25">
      <c r="A215" s="103" t="s">
        <v>384</v>
      </c>
      <c r="B215" s="102"/>
      <c r="C215" s="114"/>
      <c r="D215" s="114"/>
      <c r="E215" s="118"/>
      <c r="F215" s="110"/>
      <c r="G215" s="103" t="s">
        <v>402</v>
      </c>
      <c r="H215" s="110"/>
      <c r="I215" s="111"/>
      <c r="J215" s="112" t="s">
        <v>56</v>
      </c>
      <c r="K215" s="113"/>
      <c r="L215" s="102" t="s">
        <v>397</v>
      </c>
      <c r="M215" s="110"/>
      <c r="N215" s="112"/>
      <c r="O215" s="114"/>
      <c r="P215" s="115"/>
      <c r="Q215" s="75">
        <v>26770</v>
      </c>
      <c r="R215" s="54">
        <v>0</v>
      </c>
      <c r="S215" s="54">
        <v>0</v>
      </c>
      <c r="T215" s="75">
        <f t="shared" si="10"/>
        <v>26770</v>
      </c>
      <c r="U215" s="45" t="s">
        <v>83</v>
      </c>
      <c r="V215" s="42" t="s">
        <v>83</v>
      </c>
      <c r="W215" s="40" t="s">
        <v>83</v>
      </c>
      <c r="X215" s="40" t="s">
        <v>83</v>
      </c>
      <c r="Y215" s="40" t="s">
        <v>83</v>
      </c>
    </row>
    <row r="216" spans="1:25" ht="15.75" thickBot="1" x14ac:dyDescent="0.3">
      <c r="A216" s="186" t="s">
        <v>149</v>
      </c>
      <c r="B216" s="187"/>
      <c r="C216" s="187"/>
      <c r="D216" s="187"/>
      <c r="E216" s="187"/>
      <c r="F216" s="187"/>
      <c r="G216" s="187"/>
      <c r="H216" s="187"/>
      <c r="I216" s="187"/>
      <c r="J216" s="187"/>
      <c r="K216" s="187"/>
      <c r="L216" s="187"/>
      <c r="M216" s="187"/>
      <c r="N216" s="187"/>
      <c r="O216" s="187"/>
      <c r="P216" s="188"/>
      <c r="Q216" s="134">
        <f>SUM(Q209:Q215)</f>
        <v>928568</v>
      </c>
      <c r="R216" s="134">
        <f t="shared" ref="R216:T216" si="11">SUM(R209:R215)</f>
        <v>0</v>
      </c>
      <c r="S216" s="134">
        <f t="shared" si="11"/>
        <v>0</v>
      </c>
      <c r="T216" s="134">
        <f t="shared" si="11"/>
        <v>928568</v>
      </c>
      <c r="U216" s="74"/>
      <c r="V216" s="74"/>
      <c r="W216" s="101"/>
      <c r="X216" s="101"/>
      <c r="Y216" s="16"/>
    </row>
    <row r="217" spans="1:25" ht="15.75" thickBot="1" x14ac:dyDescent="0.3">
      <c r="A217" s="159" t="s">
        <v>506</v>
      </c>
      <c r="B217" s="160"/>
      <c r="C217" s="160"/>
      <c r="D217" s="160"/>
      <c r="E217" s="160"/>
      <c r="F217" s="160"/>
      <c r="G217" s="160"/>
      <c r="H217" s="160"/>
      <c r="I217" s="160"/>
      <c r="J217" s="160"/>
      <c r="K217" s="160"/>
      <c r="L217" s="160"/>
      <c r="M217" s="160"/>
      <c r="N217" s="160"/>
      <c r="O217" s="160"/>
      <c r="P217" s="161"/>
      <c r="Q217" s="139">
        <f>SUM(Q209:Q215)</f>
        <v>928568</v>
      </c>
      <c r="R217" s="140">
        <f t="shared" ref="R217:T217" si="12">SUM(R209:R215)</f>
        <v>0</v>
      </c>
      <c r="S217" s="140">
        <f t="shared" si="12"/>
        <v>0</v>
      </c>
      <c r="T217" s="141">
        <f t="shared" si="12"/>
        <v>928568</v>
      </c>
    </row>
    <row r="218" spans="1:25" ht="15.75" thickBot="1" x14ac:dyDescent="0.3"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23"/>
      <c r="R218" s="123"/>
      <c r="S218" s="123"/>
      <c r="T218" s="123"/>
    </row>
    <row r="219" spans="1:25" ht="15.75" thickBot="1" x14ac:dyDescent="0.3">
      <c r="A219" s="162" t="s">
        <v>507</v>
      </c>
      <c r="B219" s="163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4"/>
      <c r="Q219" s="124">
        <f>Q32+Q99+Q206+Q216</f>
        <v>21048469.688916668</v>
      </c>
      <c r="R219" s="125">
        <f t="shared" ref="R219:T219" si="13">R32+R99+R206+R216</f>
        <v>14952211.946</v>
      </c>
      <c r="S219" s="125">
        <f t="shared" si="13"/>
        <v>17856911.280000001</v>
      </c>
      <c r="T219" s="126">
        <f t="shared" si="13"/>
        <v>53857592.914916664</v>
      </c>
    </row>
    <row r="220" spans="1:25" ht="15.75" thickBot="1" x14ac:dyDescent="0.3"/>
    <row r="221" spans="1:25" ht="15.75" thickBot="1" x14ac:dyDescent="0.3">
      <c r="A221" s="159" t="s">
        <v>508</v>
      </c>
      <c r="B221" s="160"/>
      <c r="C221" s="160"/>
      <c r="D221" s="160"/>
      <c r="E221" s="160"/>
      <c r="F221" s="160"/>
      <c r="G221" s="160"/>
      <c r="H221" s="160"/>
      <c r="I221" s="160"/>
      <c r="J221" s="160"/>
      <c r="K221" s="160"/>
      <c r="L221" s="160"/>
      <c r="M221" s="160"/>
      <c r="N221" s="160"/>
      <c r="O221" s="160"/>
      <c r="P221" s="161"/>
      <c r="Q221" s="142">
        <f>Q100+Q207+Q217</f>
        <v>12404213</v>
      </c>
      <c r="R221" s="142">
        <f t="shared" ref="R221:T221" si="14">R100+R207+R217</f>
        <v>0</v>
      </c>
      <c r="S221" s="142">
        <f t="shared" si="14"/>
        <v>0</v>
      </c>
      <c r="T221" s="142">
        <f t="shared" si="14"/>
        <v>12404213</v>
      </c>
    </row>
    <row r="224" spans="1:25" x14ac:dyDescent="0.25">
      <c r="Q224" s="123">
        <f>SUM(Q219:Q221)</f>
        <v>33452682.688916668</v>
      </c>
      <c r="R224" s="123">
        <f>SUM(Q219:R219)</f>
        <v>36000681.634916671</v>
      </c>
    </row>
    <row r="228" spans="18:18" x14ac:dyDescent="0.25">
      <c r="R228" s="123">
        <f>SUM(Q221+R224)</f>
        <v>48404894.634916671</v>
      </c>
    </row>
  </sheetData>
  <sortState ref="A9:Y23">
    <sortCondition ref="D9:D23"/>
  </sortState>
  <mergeCells count="39">
    <mergeCell ref="B5:B7"/>
    <mergeCell ref="A5:A7"/>
    <mergeCell ref="N5:N7"/>
    <mergeCell ref="M5:M7"/>
    <mergeCell ref="D5:D7"/>
    <mergeCell ref="A1:Y1"/>
    <mergeCell ref="A2:Y2"/>
    <mergeCell ref="A3:Y3"/>
    <mergeCell ref="W5:X6"/>
    <mergeCell ref="K5:K7"/>
    <mergeCell ref="Y5:Y7"/>
    <mergeCell ref="Q5:V5"/>
    <mergeCell ref="U6:V6"/>
    <mergeCell ref="T6:T7"/>
    <mergeCell ref="S6:S7"/>
    <mergeCell ref="R6:R7"/>
    <mergeCell ref="Q6:Q7"/>
    <mergeCell ref="P5:P7"/>
    <mergeCell ref="I5:I7"/>
    <mergeCell ref="H5:H7"/>
    <mergeCell ref="G5:G7"/>
    <mergeCell ref="F5:F7"/>
    <mergeCell ref="E5:E7"/>
    <mergeCell ref="L5:L7"/>
    <mergeCell ref="A221:P221"/>
    <mergeCell ref="A219:P219"/>
    <mergeCell ref="A100:P100"/>
    <mergeCell ref="A99:P99"/>
    <mergeCell ref="A207:P207"/>
    <mergeCell ref="A217:P217"/>
    <mergeCell ref="J5:J7"/>
    <mergeCell ref="O5:O7"/>
    <mergeCell ref="A208:Y208"/>
    <mergeCell ref="A101:Y101"/>
    <mergeCell ref="A216:P216"/>
    <mergeCell ref="C5:C7"/>
    <mergeCell ref="A9:Y9"/>
    <mergeCell ref="A33:Y33"/>
    <mergeCell ref="A206:P206"/>
  </mergeCells>
  <pageMargins left="0.70866141732283472" right="0.70866141732283472" top="0.74803149606299213" bottom="0.74803149606299213" header="0.31496062992125984" footer="0.31496062992125984"/>
  <pageSetup paperSize="8" scale="45" fitToHeight="0" orientation="landscape" r:id="rId1"/>
  <headerFooter>
    <oddFooter>&amp;Rpag  &amp;P di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4"/>
  <sheetViews>
    <sheetView workbookViewId="0">
      <selection activeCell="Q17" sqref="Q17"/>
    </sheetView>
  </sheetViews>
  <sheetFormatPr defaultRowHeight="15" x14ac:dyDescent="0.25"/>
  <sheetData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19"/>
  <sheetViews>
    <sheetView workbookViewId="0">
      <selection activeCell="M25" sqref="M25"/>
    </sheetView>
  </sheetViews>
  <sheetFormatPr defaultRowHeight="15" x14ac:dyDescent="0.25"/>
  <cols>
    <col min="9" max="9" width="25" customWidth="1"/>
    <col min="10" max="10" width="20.5703125" customWidth="1"/>
  </cols>
  <sheetData>
    <row r="4" spans="2:14" x14ac:dyDescent="0.25">
      <c r="B4" s="206" t="s">
        <v>105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</row>
    <row r="5" spans="2:14" x14ac:dyDescent="0.25">
      <c r="B5" s="206" t="s">
        <v>87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</row>
    <row r="6" spans="2:14" x14ac:dyDescent="0.25">
      <c r="B6" s="206" t="s">
        <v>88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</row>
    <row r="7" spans="2:14" ht="15.75" thickBot="1" x14ac:dyDescent="0.3"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</row>
    <row r="8" spans="2:14" x14ac:dyDescent="0.25">
      <c r="B8" s="236" t="s">
        <v>89</v>
      </c>
      <c r="C8" s="218"/>
      <c r="D8" s="218"/>
      <c r="E8" s="218"/>
      <c r="F8" s="218"/>
      <c r="G8" s="218"/>
      <c r="H8" s="218"/>
      <c r="I8" s="218"/>
      <c r="J8" s="239" t="s">
        <v>90</v>
      </c>
      <c r="K8" s="239"/>
      <c r="L8" s="239"/>
      <c r="M8" s="239"/>
      <c r="N8" s="240"/>
    </row>
    <row r="9" spans="2:14" x14ac:dyDescent="0.25">
      <c r="B9" s="237"/>
      <c r="C9" s="238"/>
      <c r="D9" s="238"/>
      <c r="E9" s="238"/>
      <c r="F9" s="238"/>
      <c r="G9" s="238"/>
      <c r="H9" s="238"/>
      <c r="I9" s="238"/>
      <c r="J9" s="252" t="s">
        <v>91</v>
      </c>
      <c r="K9" s="252"/>
      <c r="L9" s="252"/>
      <c r="M9" s="238" t="s">
        <v>92</v>
      </c>
      <c r="N9" s="246"/>
    </row>
    <row r="10" spans="2:14" x14ac:dyDescent="0.25">
      <c r="B10" s="237"/>
      <c r="C10" s="238"/>
      <c r="D10" s="238"/>
      <c r="E10" s="238"/>
      <c r="F10" s="238"/>
      <c r="G10" s="238"/>
      <c r="H10" s="238"/>
      <c r="I10" s="238"/>
      <c r="J10" s="238" t="s">
        <v>93</v>
      </c>
      <c r="K10" s="238" t="s">
        <v>94</v>
      </c>
      <c r="L10" s="238"/>
      <c r="M10" s="238"/>
      <c r="N10" s="246"/>
    </row>
    <row r="11" spans="2:14" x14ac:dyDescent="0.25">
      <c r="B11" s="237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46"/>
    </row>
    <row r="12" spans="2:14" x14ac:dyDescent="0.25">
      <c r="B12" s="241" t="s">
        <v>95</v>
      </c>
      <c r="C12" s="242"/>
      <c r="D12" s="242"/>
      <c r="E12" s="242"/>
      <c r="F12" s="242"/>
      <c r="G12" s="242"/>
      <c r="H12" s="242"/>
      <c r="I12" s="242"/>
      <c r="J12" s="12">
        <v>9342539</v>
      </c>
      <c r="K12" s="230">
        <v>0</v>
      </c>
      <c r="L12" s="230"/>
      <c r="M12" s="230">
        <f>SUM(J12:L12)</f>
        <v>9342539</v>
      </c>
      <c r="N12" s="231"/>
    </row>
    <row r="13" spans="2:14" x14ac:dyDescent="0.25">
      <c r="B13" s="241" t="s">
        <v>96</v>
      </c>
      <c r="C13" s="242"/>
      <c r="D13" s="242"/>
      <c r="E13" s="242"/>
      <c r="F13" s="242"/>
      <c r="G13" s="242"/>
      <c r="H13" s="242"/>
      <c r="I13" s="242"/>
      <c r="J13" s="1"/>
      <c r="K13" s="249"/>
      <c r="L13" s="249"/>
      <c r="M13" s="230">
        <f t="shared" ref="M13:M18" si="0">SUM(J13:L13)</f>
        <v>0</v>
      </c>
      <c r="N13" s="231"/>
    </row>
    <row r="14" spans="2:14" x14ac:dyDescent="0.25">
      <c r="B14" s="241" t="s">
        <v>97</v>
      </c>
      <c r="C14" s="242"/>
      <c r="D14" s="242"/>
      <c r="E14" s="242"/>
      <c r="F14" s="242"/>
      <c r="G14" s="242"/>
      <c r="H14" s="242"/>
      <c r="I14" s="242"/>
      <c r="J14" s="1"/>
      <c r="K14" s="249"/>
      <c r="L14" s="249"/>
      <c r="M14" s="230">
        <f t="shared" si="0"/>
        <v>0</v>
      </c>
      <c r="N14" s="231"/>
    </row>
    <row r="15" spans="2:14" x14ac:dyDescent="0.25">
      <c r="B15" s="241" t="s">
        <v>98</v>
      </c>
      <c r="C15" s="242"/>
      <c r="D15" s="242"/>
      <c r="E15" s="242"/>
      <c r="F15" s="242"/>
      <c r="G15" s="242"/>
      <c r="H15" s="242"/>
      <c r="I15" s="242"/>
      <c r="J15" s="34">
        <v>20648686.239999998</v>
      </c>
      <c r="K15" s="247">
        <v>27048717</v>
      </c>
      <c r="L15" s="248"/>
      <c r="M15" s="230">
        <f t="shared" si="0"/>
        <v>47697403.239999995</v>
      </c>
      <c r="N15" s="231"/>
    </row>
    <row r="16" spans="2:14" ht="34.5" customHeight="1" x14ac:dyDescent="0.25">
      <c r="B16" s="243" t="s">
        <v>99</v>
      </c>
      <c r="C16" s="244"/>
      <c r="D16" s="244"/>
      <c r="E16" s="244"/>
      <c r="F16" s="244"/>
      <c r="G16" s="244"/>
      <c r="H16" s="244"/>
      <c r="I16" s="244"/>
      <c r="J16" s="1"/>
      <c r="K16" s="249"/>
      <c r="L16" s="249"/>
      <c r="M16" s="230">
        <f t="shared" si="0"/>
        <v>0</v>
      </c>
      <c r="N16" s="231"/>
    </row>
    <row r="17" spans="2:14" x14ac:dyDescent="0.25">
      <c r="B17" s="234" t="s">
        <v>100</v>
      </c>
      <c r="C17" s="235"/>
      <c r="D17" s="235"/>
      <c r="E17" s="235"/>
      <c r="F17" s="235"/>
      <c r="G17" s="235"/>
      <c r="H17" s="235"/>
      <c r="I17" s="235"/>
      <c r="J17" s="9">
        <v>0</v>
      </c>
      <c r="K17" s="253">
        <v>0</v>
      </c>
      <c r="L17" s="253"/>
      <c r="M17" s="230">
        <f t="shared" si="0"/>
        <v>0</v>
      </c>
      <c r="N17" s="231"/>
    </row>
    <row r="18" spans="2:14" x14ac:dyDescent="0.25">
      <c r="B18" s="234" t="s">
        <v>101</v>
      </c>
      <c r="C18" s="235"/>
      <c r="D18" s="235"/>
      <c r="E18" s="235"/>
      <c r="F18" s="235"/>
      <c r="G18" s="235"/>
      <c r="H18" s="235"/>
      <c r="I18" s="235"/>
      <c r="J18" s="9">
        <v>0</v>
      </c>
      <c r="K18" s="253">
        <v>0</v>
      </c>
      <c r="L18" s="253"/>
      <c r="M18" s="230">
        <f t="shared" si="0"/>
        <v>0</v>
      </c>
      <c r="N18" s="231"/>
    </row>
    <row r="19" spans="2:14" ht="15.75" thickBot="1" x14ac:dyDescent="0.3">
      <c r="B19" s="250" t="s">
        <v>102</v>
      </c>
      <c r="C19" s="251"/>
      <c r="D19" s="251"/>
      <c r="E19" s="251"/>
      <c r="F19" s="251"/>
      <c r="G19" s="251"/>
      <c r="H19" s="251"/>
      <c r="I19" s="251"/>
      <c r="J19" s="11">
        <f>SUM(J12:J18)</f>
        <v>29991225.239999998</v>
      </c>
      <c r="K19" s="254">
        <f>SUM(K12:L18)</f>
        <v>27048717</v>
      </c>
      <c r="L19" s="254"/>
      <c r="M19" s="232">
        <f>SUM(M12:N18)</f>
        <v>57039942.239999995</v>
      </c>
      <c r="N19" s="233"/>
    </row>
  </sheetData>
  <mergeCells count="34">
    <mergeCell ref="B19:I19"/>
    <mergeCell ref="J9:L9"/>
    <mergeCell ref="K12:L12"/>
    <mergeCell ref="K13:L13"/>
    <mergeCell ref="K14:L14"/>
    <mergeCell ref="K17:L17"/>
    <mergeCell ref="K18:L18"/>
    <mergeCell ref="K19:L19"/>
    <mergeCell ref="B7:N7"/>
    <mergeCell ref="M13:N13"/>
    <mergeCell ref="M14:N14"/>
    <mergeCell ref="M15:N15"/>
    <mergeCell ref="M16:N16"/>
    <mergeCell ref="K10:L11"/>
    <mergeCell ref="M9:N11"/>
    <mergeCell ref="K15:L15"/>
    <mergeCell ref="K16:L16"/>
    <mergeCell ref="J10:J11"/>
    <mergeCell ref="M17:N17"/>
    <mergeCell ref="M18:N18"/>
    <mergeCell ref="M19:N19"/>
    <mergeCell ref="B18:I18"/>
    <mergeCell ref="B4:N4"/>
    <mergeCell ref="B5:N5"/>
    <mergeCell ref="B6:N6"/>
    <mergeCell ref="B8:I11"/>
    <mergeCell ref="J8:N8"/>
    <mergeCell ref="B12:I12"/>
    <mergeCell ref="M12:N12"/>
    <mergeCell ref="B13:I13"/>
    <mergeCell ref="B14:I14"/>
    <mergeCell ref="B15:I15"/>
    <mergeCell ref="B16:I16"/>
    <mergeCell ref="B17:I1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elenco acquisti programma</vt:lpstr>
      <vt:lpstr>Legenda Note</vt:lpstr>
      <vt:lpstr>quadro risorse </vt:lpstr>
      <vt:lpstr>'elenco acquisti programma'!Area_stampa</vt:lpstr>
      <vt:lpstr>'elenco acquisti programma'!Titoli_stampa</vt:lpstr>
    </vt:vector>
  </TitlesOfParts>
  <Company>Ospedale San Gerardo di Monza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FAVA DOMENICO 35003</dc:creator>
  <cp:lastModifiedBy>BORRECA ANTONIO RAFFAELE 100221</cp:lastModifiedBy>
  <cp:lastPrinted>2021-02-18T15:46:40Z</cp:lastPrinted>
  <dcterms:created xsi:type="dcterms:W3CDTF">2019-03-18T13:31:20Z</dcterms:created>
  <dcterms:modified xsi:type="dcterms:W3CDTF">2021-10-25T06:54:55Z</dcterms:modified>
</cp:coreProperties>
</file>