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" sheetId="7" r:id="rId1"/>
  </sheets>
  <externalReferences>
    <externalReference r:id="rId2"/>
    <externalReference r:id="rId3"/>
  </externalReferences>
  <definedNames>
    <definedName name="_xlnm.Print_Area" localSheetId="0">INDICATORI!$A$1:$I$62</definedName>
    <definedName name="ASSI">[2]Codifica_SP!$M$641:$R$1279</definedName>
    <definedName name="ASSI_ANNO_C">[2]Codifica_SP!$P$641:$P$1279</definedName>
    <definedName name="ASSI_ANNO_P">[2]Codifica_SP!$O$641:$O$1279</definedName>
    <definedName name="DATI_TOTALE">[2]Codifica_SP!$M$2:$R$2557</definedName>
    <definedName name="DATI_TOTALE_DETT_1">[2]Codifica_SP!$Q$2:$Q$2557</definedName>
    <definedName name="DATI_TOTALE_DETT_2">[2]Codifica_SP!$R$2:$R$2557</definedName>
    <definedName name="RFTOT01">[2]Codifica_SP!$J$2:$P$2557</definedName>
    <definedName name="RFVALAC">[2]Codifica_SP!$P$2:$P$2557</definedName>
    <definedName name="RFVALAP">[2]Codifica_SP!$O$2:$O$2557</definedName>
    <definedName name="RIC">[2]Codifica_SP!$M$1280:$R$1918</definedName>
    <definedName name="RIC_ANNO_C">[2]Codifica_SP!$P$1280:$P$1918</definedName>
    <definedName name="RIC_ANNO_P">[2]Codifica_SP!$O$1280:$O$1918</definedName>
    <definedName name="SOC">[2]Codifica_SP!$M$1919:$R$2557</definedName>
    <definedName name="SOC_ANNO_C">[2]Codifica_SP!$P$1919:$P$2557</definedName>
    <definedName name="SOC_ANNO_P">[2]Codifica_SP!$O$1919:$O$2557</definedName>
    <definedName name="VERSIONI">[1]VERSIONI!$A$2:$A$10</definedName>
  </definedNames>
  <calcPr calcId="152511"/>
</workbook>
</file>

<file path=xl/calcChain.xml><?xml version="1.0" encoding="utf-8"?>
<calcChain xmlns="http://schemas.openxmlformats.org/spreadsheetml/2006/main">
  <c r="E55" i="7" l="1"/>
  <c r="D55" i="7"/>
  <c r="C55" i="7"/>
  <c r="E51" i="7"/>
  <c r="E54" i="7" s="1"/>
  <c r="I54" i="7" s="1"/>
  <c r="D51" i="7"/>
  <c r="D54" i="7" s="1"/>
  <c r="H54" i="7" s="1"/>
  <c r="C51" i="7"/>
  <c r="C54" i="7" s="1"/>
  <c r="G54" i="7" s="1"/>
  <c r="E48" i="7"/>
  <c r="D48" i="7"/>
  <c r="C48" i="7"/>
  <c r="E45" i="7"/>
  <c r="D45" i="7"/>
  <c r="C45" i="7"/>
  <c r="E42" i="7"/>
  <c r="D42" i="7"/>
  <c r="C42" i="7"/>
  <c r="E39" i="7"/>
  <c r="D39" i="7"/>
  <c r="C39" i="7"/>
  <c r="E36" i="7"/>
  <c r="D36" i="7"/>
  <c r="C36" i="7"/>
  <c r="E33" i="7"/>
  <c r="D33" i="7"/>
  <c r="C33" i="7"/>
  <c r="E30" i="7"/>
  <c r="D30" i="7"/>
  <c r="C30" i="7"/>
  <c r="E27" i="7"/>
  <c r="D27" i="7"/>
  <c r="C27" i="7"/>
  <c r="E24" i="7"/>
  <c r="D24" i="7"/>
  <c r="C24" i="7"/>
  <c r="E21" i="7"/>
  <c r="D21" i="7"/>
  <c r="C21" i="7"/>
  <c r="E18" i="7"/>
  <c r="D18" i="7"/>
  <c r="C18" i="7"/>
  <c r="E15" i="7"/>
  <c r="D15" i="7"/>
  <c r="C15" i="7"/>
  <c r="E12" i="7"/>
  <c r="D12" i="7"/>
  <c r="C12" i="7"/>
  <c r="E9" i="7"/>
  <c r="D9" i="7"/>
  <c r="C9" i="7"/>
  <c r="E7" i="7"/>
  <c r="E10" i="7" s="1"/>
  <c r="E13" i="7" s="1"/>
  <c r="E16" i="7" s="1"/>
  <c r="D7" i="7"/>
  <c r="D10" i="7" s="1"/>
  <c r="D13" i="7" s="1"/>
  <c r="D16" i="7" s="1"/>
  <c r="D19" i="7" s="1"/>
  <c r="C7" i="7"/>
  <c r="C10" i="7" s="1"/>
  <c r="E6" i="7"/>
  <c r="I6" i="7" s="1"/>
  <c r="D6" i="7"/>
  <c r="H6" i="7" s="1"/>
  <c r="C6" i="7"/>
  <c r="G6" i="7" s="1"/>
  <c r="E4" i="7"/>
  <c r="I4" i="7" s="1"/>
  <c r="D4" i="7"/>
  <c r="H4" i="7" s="1"/>
  <c r="C4" i="7"/>
  <c r="G4" i="7" s="1"/>
  <c r="B2" i="7"/>
  <c r="A1" i="7"/>
  <c r="G9" i="7" l="1"/>
  <c r="H9" i="7"/>
  <c r="E19" i="7"/>
  <c r="E22" i="7" s="1"/>
  <c r="I15" i="7"/>
  <c r="D22" i="7"/>
  <c r="D25" i="7" s="1"/>
  <c r="H18" i="7"/>
  <c r="I9" i="7"/>
  <c r="I12" i="7"/>
  <c r="C13" i="7"/>
  <c r="C16" i="7" s="1"/>
  <c r="I18" i="7"/>
  <c r="H12" i="7"/>
  <c r="H15" i="7"/>
  <c r="H21" i="7"/>
  <c r="G15" i="7" l="1"/>
  <c r="C19" i="7"/>
  <c r="G12" i="7"/>
  <c r="D28" i="7"/>
  <c r="H24" i="7"/>
  <c r="E25" i="7"/>
  <c r="I21" i="7"/>
  <c r="E28" i="7" l="1"/>
  <c r="I24" i="7"/>
  <c r="D31" i="7"/>
  <c r="H27" i="7"/>
  <c r="C22" i="7"/>
  <c r="G18" i="7"/>
  <c r="C25" i="7" l="1"/>
  <c r="G21" i="7"/>
  <c r="D34" i="7"/>
  <c r="H30" i="7"/>
  <c r="E31" i="7"/>
  <c r="I27" i="7"/>
  <c r="E34" i="7" l="1"/>
  <c r="I30" i="7"/>
  <c r="D37" i="7"/>
  <c r="H33" i="7"/>
  <c r="C28" i="7"/>
  <c r="G24" i="7"/>
  <c r="C31" i="7" l="1"/>
  <c r="G27" i="7"/>
  <c r="D40" i="7"/>
  <c r="H36" i="7"/>
  <c r="E37" i="7"/>
  <c r="I33" i="7"/>
  <c r="E40" i="7" l="1"/>
  <c r="I36" i="7"/>
  <c r="D43" i="7"/>
  <c r="H39" i="7"/>
  <c r="C34" i="7"/>
  <c r="G30" i="7"/>
  <c r="C37" i="7" l="1"/>
  <c r="G33" i="7"/>
  <c r="D46" i="7"/>
  <c r="H42" i="7"/>
  <c r="E43" i="7"/>
  <c r="I39" i="7"/>
  <c r="E46" i="7" l="1"/>
  <c r="I42" i="7"/>
  <c r="D49" i="7"/>
  <c r="H48" i="7" s="1"/>
  <c r="D52" i="7"/>
  <c r="H51" i="7" s="1"/>
  <c r="H45" i="7"/>
  <c r="C40" i="7"/>
  <c r="G36" i="7"/>
  <c r="C43" i="7" l="1"/>
  <c r="G39" i="7"/>
  <c r="E52" i="7"/>
  <c r="I51" i="7" s="1"/>
  <c r="E49" i="7"/>
  <c r="I48" i="7" s="1"/>
  <c r="I45" i="7"/>
  <c r="C46" i="7" l="1"/>
  <c r="G42" i="7"/>
  <c r="C52" i="7" l="1"/>
  <c r="G51" i="7" s="1"/>
  <c r="C49" i="7"/>
  <c r="G48" i="7" s="1"/>
  <c r="G45" i="7"/>
</calcChain>
</file>

<file path=xl/sharedStrings.xml><?xml version="1.0" encoding="utf-8"?>
<sst xmlns="http://schemas.openxmlformats.org/spreadsheetml/2006/main" count="59" uniqueCount="43">
  <si>
    <t>716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</si>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</sst>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5" fillId="0" borderId="0" xfId="1" applyFont="1" applyProtection="1"/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6" fillId="0" borderId="4" xfId="3" applyNumberFormat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3" xfId="1" applyNumberFormat="1" applyFont="1" applyFill="1" applyBorder="1" applyProtection="1"/>
    <xf numFmtId="10" fontId="6" fillId="0" borderId="0" xfId="1" applyNumberFormat="1" applyFont="1" applyProtection="1"/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10" fontId="6" fillId="0" borderId="8" xfId="3" applyNumberFormat="1" applyFont="1" applyBorder="1" applyAlignment="1" applyProtection="1">
      <alignment horizontal="center" vertical="center"/>
    </xf>
    <xf numFmtId="10" fontId="6" fillId="0" borderId="10" xfId="3" applyNumberFormat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10" fontId="6" fillId="0" borderId="11" xfId="3" applyNumberFormat="1" applyFont="1" applyBorder="1" applyAlignment="1" applyProtection="1">
      <alignment horizontal="center" vertical="center"/>
    </xf>
    <xf numFmtId="10" fontId="6" fillId="0" borderId="13" xfId="3" applyNumberFormat="1" applyFont="1" applyBorder="1" applyAlignment="1" applyProtection="1">
      <alignment horizontal="center" vertical="center"/>
    </xf>
    <xf numFmtId="10" fontId="6" fillId="0" borderId="14" xfId="1" applyNumberFormat="1" applyFont="1" applyBorder="1" applyProtection="1"/>
    <xf numFmtId="0" fontId="9" fillId="0" borderId="9" xfId="1" applyFont="1" applyBorder="1" applyAlignment="1" applyProtection="1">
      <alignment wrapText="1"/>
    </xf>
    <xf numFmtId="41" fontId="9" fillId="0" borderId="9" xfId="1" applyNumberFormat="1" applyFont="1" applyFill="1" applyBorder="1" applyProtection="1"/>
    <xf numFmtId="0" fontId="9" fillId="0" borderId="9" xfId="1" applyFont="1" applyBorder="1" applyProtection="1"/>
    <xf numFmtId="10" fontId="10" fillId="0" borderId="8" xfId="3" applyNumberFormat="1" applyFont="1" applyBorder="1" applyAlignment="1" applyProtection="1">
      <alignment horizontal="center" vertical="center"/>
    </xf>
    <xf numFmtId="10" fontId="10" fillId="0" borderId="10" xfId="3" applyNumberFormat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wrapText="1"/>
    </xf>
    <xf numFmtId="41" fontId="9" fillId="0" borderId="12" xfId="1" applyNumberFormat="1" applyFont="1" applyFill="1" applyBorder="1" applyProtection="1"/>
    <xf numFmtId="0" fontId="9" fillId="0" borderId="12" xfId="1" applyFont="1" applyBorder="1" applyProtection="1"/>
    <xf numFmtId="10" fontId="10" fillId="0" borderId="11" xfId="3" applyNumberFormat="1" applyFont="1" applyBorder="1" applyAlignment="1" applyProtection="1">
      <alignment horizontal="center" vertical="center"/>
    </xf>
    <xf numFmtId="10" fontId="10" fillId="0" borderId="13" xfId="3" applyNumberFormat="1" applyFont="1" applyBorder="1" applyAlignment="1" applyProtection="1">
      <alignment horizontal="center" vertical="center"/>
    </xf>
    <xf numFmtId="0" fontId="9" fillId="0" borderId="0" xfId="1" applyFont="1" applyProtection="1"/>
    <xf numFmtId="0" fontId="9" fillId="0" borderId="0" xfId="1" applyFont="1" applyFill="1" applyProtection="1"/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wrapText="1"/>
    </xf>
    <xf numFmtId="41" fontId="9" fillId="0" borderId="0" xfId="1" applyNumberFormat="1" applyFont="1" applyFill="1" applyBorder="1" applyProtection="1"/>
    <xf numFmtId="0" fontId="9" fillId="0" borderId="0" xfId="1" applyFont="1" applyBorder="1" applyProtection="1"/>
    <xf numFmtId="41" fontId="3" fillId="0" borderId="9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3" fillId="0" borderId="0" xfId="1" applyFont="1" applyAlignment="1" applyProtection="1">
      <alignment horizontal="left" wrapText="1"/>
    </xf>
    <xf numFmtId="0" fontId="8" fillId="0" borderId="8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top"/>
    </xf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wrapText="1"/>
    </xf>
    <xf numFmtId="14" fontId="11" fillId="0" borderId="0" xfId="1" applyNumberFormat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 wrapText="1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18/INVIO%20REGIONE/716_bilancio_di_esercizio_CE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BILANCI_WEB/Download/Template/Modelli_Invio/2015/CONS/bilancio_di_esercizio_CONS_gener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NI-Ter"/>
      <sheetName val="Dettaglio_CE_Ter"/>
      <sheetName val="Dettaglio_CE_LP_Ter"/>
      <sheetName val="NI-118"/>
      <sheetName val="NI-Ric"/>
      <sheetName val="Dettaglio_CE_Ric"/>
      <sheetName val="Dettaglio_CE_LP_Ric"/>
      <sheetName val="NI-Soc"/>
      <sheetName val="Dettaglio_CE_Soc"/>
      <sheetName val="Dettaglio_CE_LP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IRCCS_TOT"/>
      <sheetName val="INDICATORI ASST"/>
      <sheetName val="ANAGR"/>
      <sheetName val="INFO_OUT"/>
      <sheetName val="VERSIONI"/>
      <sheetName val="ESTR_SK"/>
    </sheetNames>
    <sheetDataSet>
      <sheetData sheetId="0">
        <row r="2">
          <cell r="B2" t="str">
            <v>716</v>
          </cell>
          <cell r="C2" t="str">
            <v>ASST DI MONZA</v>
          </cell>
        </row>
        <row r="3">
          <cell r="B3" t="str">
            <v>2018</v>
          </cell>
        </row>
        <row r="5">
          <cell r="B5" t="str">
            <v>Consuntivo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0">
          <cell r="M10" t="str">
            <v>Valore netto al 31/12/2017</v>
          </cell>
          <cell r="N10" t="str">
            <v>Valore netto al 31/12/2018</v>
          </cell>
          <cell r="Q10" t="str">
            <v>Prechiusura al ° trimestre 2018</v>
          </cell>
        </row>
        <row r="11">
          <cell r="M11">
            <v>440632</v>
          </cell>
          <cell r="N11">
            <v>453747</v>
          </cell>
          <cell r="Q11">
            <v>0</v>
          </cell>
        </row>
        <row r="27">
          <cell r="M27">
            <v>161</v>
          </cell>
          <cell r="N27">
            <v>459</v>
          </cell>
        </row>
        <row r="87">
          <cell r="M87">
            <v>73</v>
          </cell>
          <cell r="N87">
            <v>200</v>
          </cell>
          <cell r="Q87">
            <v>0</v>
          </cell>
        </row>
        <row r="316">
          <cell r="M316">
            <v>10906</v>
          </cell>
          <cell r="N316">
            <v>14372</v>
          </cell>
          <cell r="Q316">
            <v>0</v>
          </cell>
        </row>
        <row r="331">
          <cell r="M331">
            <v>432742</v>
          </cell>
          <cell r="N331">
            <v>444445</v>
          </cell>
          <cell r="Q331">
            <v>0</v>
          </cell>
        </row>
        <row r="335">
          <cell r="M335">
            <v>136402</v>
          </cell>
          <cell r="N335">
            <v>140486</v>
          </cell>
          <cell r="Q335">
            <v>0</v>
          </cell>
        </row>
        <row r="337">
          <cell r="M337">
            <v>134439</v>
          </cell>
          <cell r="N337">
            <v>138310</v>
          </cell>
          <cell r="Q337">
            <v>0</v>
          </cell>
        </row>
        <row r="342">
          <cell r="M342">
            <v>59378</v>
          </cell>
          <cell r="N342">
            <v>63401</v>
          </cell>
        </row>
        <row r="343">
          <cell r="M343">
            <v>1720</v>
          </cell>
          <cell r="N343">
            <v>3880</v>
          </cell>
        </row>
        <row r="344">
          <cell r="M344">
            <v>8197</v>
          </cell>
          <cell r="N344">
            <v>5229</v>
          </cell>
        </row>
        <row r="345">
          <cell r="M345">
            <v>7925</v>
          </cell>
          <cell r="N345">
            <v>8909</v>
          </cell>
        </row>
        <row r="346">
          <cell r="M346">
            <v>0</v>
          </cell>
          <cell r="N346">
            <v>0</v>
          </cell>
        </row>
        <row r="347">
          <cell r="M347">
            <v>0</v>
          </cell>
          <cell r="N347">
            <v>0</v>
          </cell>
        </row>
        <row r="348">
          <cell r="M348">
            <v>0</v>
          </cell>
          <cell r="N348">
            <v>0</v>
          </cell>
        </row>
        <row r="349">
          <cell r="M349">
            <v>973</v>
          </cell>
          <cell r="N349">
            <v>808</v>
          </cell>
        </row>
        <row r="350">
          <cell r="M350">
            <v>750</v>
          </cell>
          <cell r="N350">
            <v>785</v>
          </cell>
        </row>
        <row r="351">
          <cell r="M351">
            <v>0</v>
          </cell>
          <cell r="N351">
            <v>0</v>
          </cell>
        </row>
        <row r="352">
          <cell r="M352">
            <v>0</v>
          </cell>
          <cell r="N352">
            <v>0</v>
          </cell>
        </row>
        <row r="353">
          <cell r="M353">
            <v>693</v>
          </cell>
          <cell r="N353">
            <v>650</v>
          </cell>
        </row>
        <row r="354">
          <cell r="M354">
            <v>1028</v>
          </cell>
          <cell r="N354">
            <v>1028</v>
          </cell>
        </row>
        <row r="355">
          <cell r="M355">
            <v>0</v>
          </cell>
          <cell r="N355">
            <v>0</v>
          </cell>
        </row>
        <row r="356">
          <cell r="M356">
            <v>671</v>
          </cell>
          <cell r="N356">
            <v>485</v>
          </cell>
        </row>
        <row r="357">
          <cell r="M357">
            <v>0</v>
          </cell>
          <cell r="N357">
            <v>0</v>
          </cell>
        </row>
        <row r="358">
          <cell r="M358">
            <v>1159</v>
          </cell>
          <cell r="N358">
            <v>1170</v>
          </cell>
        </row>
        <row r="359">
          <cell r="M359">
            <v>0</v>
          </cell>
          <cell r="N359">
            <v>0</v>
          </cell>
        </row>
        <row r="360">
          <cell r="M360">
            <v>129</v>
          </cell>
          <cell r="N360">
            <v>21</v>
          </cell>
        </row>
        <row r="361">
          <cell r="M361">
            <v>0</v>
          </cell>
          <cell r="N361">
            <v>0</v>
          </cell>
        </row>
        <row r="362">
          <cell r="M362">
            <v>0</v>
          </cell>
          <cell r="N362">
            <v>0</v>
          </cell>
        </row>
        <row r="365">
          <cell r="M365">
            <v>8264</v>
          </cell>
          <cell r="N365">
            <v>8578</v>
          </cell>
        </row>
        <row r="366">
          <cell r="M366">
            <v>1173</v>
          </cell>
          <cell r="N366">
            <v>680</v>
          </cell>
        </row>
        <row r="367">
          <cell r="M367">
            <v>1044</v>
          </cell>
          <cell r="N367">
            <v>1045</v>
          </cell>
        </row>
        <row r="377">
          <cell r="M377">
            <v>5574</v>
          </cell>
          <cell r="N377">
            <v>6183</v>
          </cell>
        </row>
        <row r="383">
          <cell r="M383">
            <v>4664</v>
          </cell>
          <cell r="N383">
            <v>4304</v>
          </cell>
        </row>
        <row r="384">
          <cell r="M384">
            <v>6724</v>
          </cell>
          <cell r="N384">
            <v>7051</v>
          </cell>
        </row>
        <row r="396">
          <cell r="M396">
            <v>1963</v>
          </cell>
          <cell r="N396">
            <v>2176</v>
          </cell>
          <cell r="Q396">
            <v>0</v>
          </cell>
        </row>
        <row r="417">
          <cell r="M417">
            <v>72577</v>
          </cell>
          <cell r="N417">
            <v>71453</v>
          </cell>
          <cell r="Q417">
            <v>0</v>
          </cell>
        </row>
        <row r="719">
          <cell r="M719">
            <v>5434</v>
          </cell>
          <cell r="N719">
            <v>4943</v>
          </cell>
          <cell r="Q719">
            <v>0</v>
          </cell>
        </row>
        <row r="732">
          <cell r="M732">
            <v>0</v>
          </cell>
          <cell r="N732">
            <v>0</v>
          </cell>
        </row>
        <row r="737">
          <cell r="M737">
            <v>504</v>
          </cell>
          <cell r="N737">
            <v>173</v>
          </cell>
        </row>
        <row r="751">
          <cell r="M751">
            <v>11838</v>
          </cell>
          <cell r="N751">
            <v>10373</v>
          </cell>
          <cell r="Q751">
            <v>0</v>
          </cell>
        </row>
        <row r="779">
          <cell r="M779">
            <v>39860</v>
          </cell>
          <cell r="N779">
            <v>38846</v>
          </cell>
          <cell r="Q779">
            <v>0</v>
          </cell>
        </row>
        <row r="805">
          <cell r="M805">
            <v>3554</v>
          </cell>
          <cell r="N805">
            <v>4480</v>
          </cell>
          <cell r="Q805">
            <v>0</v>
          </cell>
        </row>
        <row r="814">
          <cell r="M814">
            <v>59</v>
          </cell>
          <cell r="N814">
            <v>46</v>
          </cell>
        </row>
        <row r="815">
          <cell r="M815">
            <v>53</v>
          </cell>
          <cell r="N815">
            <v>49</v>
          </cell>
        </row>
        <row r="817">
          <cell r="M817">
            <v>73</v>
          </cell>
          <cell r="N817">
            <v>337</v>
          </cell>
        </row>
        <row r="818">
          <cell r="M818">
            <v>2874</v>
          </cell>
          <cell r="N818">
            <v>3570</v>
          </cell>
        </row>
        <row r="837">
          <cell r="M837">
            <v>13123</v>
          </cell>
          <cell r="N837">
            <v>12538</v>
          </cell>
          <cell r="Q837">
            <v>0</v>
          </cell>
        </row>
        <row r="850">
          <cell r="M850">
            <v>2792</v>
          </cell>
          <cell r="N850">
            <v>2726</v>
          </cell>
          <cell r="Q850">
            <v>0</v>
          </cell>
        </row>
        <row r="864">
          <cell r="M864">
            <v>184821</v>
          </cell>
          <cell r="N864">
            <v>187624</v>
          </cell>
          <cell r="Q864">
            <v>0</v>
          </cell>
        </row>
        <row r="1199">
          <cell r="M1199">
            <v>3352</v>
          </cell>
          <cell r="N1199">
            <v>3568</v>
          </cell>
          <cell r="Q1199">
            <v>0</v>
          </cell>
        </row>
        <row r="1413">
          <cell r="M1413">
            <v>0</v>
          </cell>
          <cell r="N1413">
            <v>0</v>
          </cell>
          <cell r="Q1413">
            <v>0</v>
          </cell>
        </row>
        <row r="1495">
          <cell r="M1495">
            <v>13047</v>
          </cell>
          <cell r="N1495">
            <v>13322</v>
          </cell>
          <cell r="Q1495">
            <v>0</v>
          </cell>
        </row>
        <row r="1512">
          <cell r="M1512">
            <v>440667</v>
          </cell>
          <cell r="N1512">
            <v>443680</v>
          </cell>
          <cell r="Q15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34">
          <cell r="C34">
            <v>12485</v>
          </cell>
          <cell r="D34">
            <v>13590</v>
          </cell>
          <cell r="E34">
            <v>1105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A49" zoomScaleNormal="100" workbookViewId="0">
      <selection activeCell="O56" sqref="O56"/>
    </sheetView>
  </sheetViews>
  <sheetFormatPr defaultRowHeight="1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4.7109375" style="1" customWidth="1"/>
    <col min="7" max="7" width="12.7109375" style="1" customWidth="1"/>
    <col min="8" max="8" width="16" style="1" customWidth="1"/>
    <col min="9" max="9" width="13.140625" style="1" hidden="1" customWidth="1"/>
    <col min="10" max="256" width="9.140625" style="1"/>
    <col min="257" max="257" width="25" style="1" customWidth="1"/>
    <col min="258" max="258" width="39.85546875" style="1" customWidth="1"/>
    <col min="259" max="259" width="17" style="1" customWidth="1"/>
    <col min="260" max="260" width="15.140625" style="1" customWidth="1"/>
    <col min="261" max="261" width="0" style="1" hidden="1" customWidth="1"/>
    <col min="262" max="262" width="4.7109375" style="1" customWidth="1"/>
    <col min="263" max="263" width="12.7109375" style="1" customWidth="1"/>
    <col min="264" max="264" width="16" style="1" customWidth="1"/>
    <col min="265" max="265" width="0" style="1" hidden="1" customWidth="1"/>
    <col min="266" max="512" width="9.140625" style="1"/>
    <col min="513" max="513" width="25" style="1" customWidth="1"/>
    <col min="514" max="514" width="39.85546875" style="1" customWidth="1"/>
    <col min="515" max="515" width="17" style="1" customWidth="1"/>
    <col min="516" max="516" width="15.140625" style="1" customWidth="1"/>
    <col min="517" max="517" width="0" style="1" hidden="1" customWidth="1"/>
    <col min="518" max="518" width="4.7109375" style="1" customWidth="1"/>
    <col min="519" max="519" width="12.7109375" style="1" customWidth="1"/>
    <col min="520" max="520" width="16" style="1" customWidth="1"/>
    <col min="521" max="521" width="0" style="1" hidden="1" customWidth="1"/>
    <col min="522" max="768" width="9.140625" style="1"/>
    <col min="769" max="769" width="25" style="1" customWidth="1"/>
    <col min="770" max="770" width="39.85546875" style="1" customWidth="1"/>
    <col min="771" max="771" width="17" style="1" customWidth="1"/>
    <col min="772" max="772" width="15.140625" style="1" customWidth="1"/>
    <col min="773" max="773" width="0" style="1" hidden="1" customWidth="1"/>
    <col min="774" max="774" width="4.7109375" style="1" customWidth="1"/>
    <col min="775" max="775" width="12.7109375" style="1" customWidth="1"/>
    <col min="776" max="776" width="16" style="1" customWidth="1"/>
    <col min="777" max="777" width="0" style="1" hidden="1" customWidth="1"/>
    <col min="778" max="1024" width="9.140625" style="1"/>
    <col min="1025" max="1025" width="25" style="1" customWidth="1"/>
    <col min="1026" max="1026" width="39.85546875" style="1" customWidth="1"/>
    <col min="1027" max="1027" width="17" style="1" customWidth="1"/>
    <col min="1028" max="1028" width="15.140625" style="1" customWidth="1"/>
    <col min="1029" max="1029" width="0" style="1" hidden="1" customWidth="1"/>
    <col min="1030" max="1030" width="4.7109375" style="1" customWidth="1"/>
    <col min="1031" max="1031" width="12.7109375" style="1" customWidth="1"/>
    <col min="1032" max="1032" width="16" style="1" customWidth="1"/>
    <col min="1033" max="1033" width="0" style="1" hidden="1" customWidth="1"/>
    <col min="1034" max="1280" width="9.140625" style="1"/>
    <col min="1281" max="1281" width="25" style="1" customWidth="1"/>
    <col min="1282" max="1282" width="39.85546875" style="1" customWidth="1"/>
    <col min="1283" max="1283" width="17" style="1" customWidth="1"/>
    <col min="1284" max="1284" width="15.140625" style="1" customWidth="1"/>
    <col min="1285" max="1285" width="0" style="1" hidden="1" customWidth="1"/>
    <col min="1286" max="1286" width="4.7109375" style="1" customWidth="1"/>
    <col min="1287" max="1287" width="12.7109375" style="1" customWidth="1"/>
    <col min="1288" max="1288" width="16" style="1" customWidth="1"/>
    <col min="1289" max="1289" width="0" style="1" hidden="1" customWidth="1"/>
    <col min="1290" max="1536" width="9.140625" style="1"/>
    <col min="1537" max="1537" width="25" style="1" customWidth="1"/>
    <col min="1538" max="1538" width="39.85546875" style="1" customWidth="1"/>
    <col min="1539" max="1539" width="17" style="1" customWidth="1"/>
    <col min="1540" max="1540" width="15.140625" style="1" customWidth="1"/>
    <col min="1541" max="1541" width="0" style="1" hidden="1" customWidth="1"/>
    <col min="1542" max="1542" width="4.7109375" style="1" customWidth="1"/>
    <col min="1543" max="1543" width="12.7109375" style="1" customWidth="1"/>
    <col min="1544" max="1544" width="16" style="1" customWidth="1"/>
    <col min="1545" max="1545" width="0" style="1" hidden="1" customWidth="1"/>
    <col min="1546" max="1792" width="9.140625" style="1"/>
    <col min="1793" max="1793" width="25" style="1" customWidth="1"/>
    <col min="1794" max="1794" width="39.85546875" style="1" customWidth="1"/>
    <col min="1795" max="1795" width="17" style="1" customWidth="1"/>
    <col min="1796" max="1796" width="15.140625" style="1" customWidth="1"/>
    <col min="1797" max="1797" width="0" style="1" hidden="1" customWidth="1"/>
    <col min="1798" max="1798" width="4.7109375" style="1" customWidth="1"/>
    <col min="1799" max="1799" width="12.7109375" style="1" customWidth="1"/>
    <col min="1800" max="1800" width="16" style="1" customWidth="1"/>
    <col min="1801" max="1801" width="0" style="1" hidden="1" customWidth="1"/>
    <col min="1802" max="2048" width="9.140625" style="1"/>
    <col min="2049" max="2049" width="25" style="1" customWidth="1"/>
    <col min="2050" max="2050" width="39.85546875" style="1" customWidth="1"/>
    <col min="2051" max="2051" width="17" style="1" customWidth="1"/>
    <col min="2052" max="2052" width="15.140625" style="1" customWidth="1"/>
    <col min="2053" max="2053" width="0" style="1" hidden="1" customWidth="1"/>
    <col min="2054" max="2054" width="4.7109375" style="1" customWidth="1"/>
    <col min="2055" max="2055" width="12.7109375" style="1" customWidth="1"/>
    <col min="2056" max="2056" width="16" style="1" customWidth="1"/>
    <col min="2057" max="2057" width="0" style="1" hidden="1" customWidth="1"/>
    <col min="2058" max="2304" width="9.140625" style="1"/>
    <col min="2305" max="2305" width="25" style="1" customWidth="1"/>
    <col min="2306" max="2306" width="39.85546875" style="1" customWidth="1"/>
    <col min="2307" max="2307" width="17" style="1" customWidth="1"/>
    <col min="2308" max="2308" width="15.140625" style="1" customWidth="1"/>
    <col min="2309" max="2309" width="0" style="1" hidden="1" customWidth="1"/>
    <col min="2310" max="2310" width="4.7109375" style="1" customWidth="1"/>
    <col min="2311" max="2311" width="12.7109375" style="1" customWidth="1"/>
    <col min="2312" max="2312" width="16" style="1" customWidth="1"/>
    <col min="2313" max="2313" width="0" style="1" hidden="1" customWidth="1"/>
    <col min="2314" max="2560" width="9.140625" style="1"/>
    <col min="2561" max="2561" width="25" style="1" customWidth="1"/>
    <col min="2562" max="2562" width="39.85546875" style="1" customWidth="1"/>
    <col min="2563" max="2563" width="17" style="1" customWidth="1"/>
    <col min="2564" max="2564" width="15.140625" style="1" customWidth="1"/>
    <col min="2565" max="2565" width="0" style="1" hidden="1" customWidth="1"/>
    <col min="2566" max="2566" width="4.7109375" style="1" customWidth="1"/>
    <col min="2567" max="2567" width="12.7109375" style="1" customWidth="1"/>
    <col min="2568" max="2568" width="16" style="1" customWidth="1"/>
    <col min="2569" max="2569" width="0" style="1" hidden="1" customWidth="1"/>
    <col min="2570" max="2816" width="9.140625" style="1"/>
    <col min="2817" max="2817" width="25" style="1" customWidth="1"/>
    <col min="2818" max="2818" width="39.85546875" style="1" customWidth="1"/>
    <col min="2819" max="2819" width="17" style="1" customWidth="1"/>
    <col min="2820" max="2820" width="15.140625" style="1" customWidth="1"/>
    <col min="2821" max="2821" width="0" style="1" hidden="1" customWidth="1"/>
    <col min="2822" max="2822" width="4.7109375" style="1" customWidth="1"/>
    <col min="2823" max="2823" width="12.7109375" style="1" customWidth="1"/>
    <col min="2824" max="2824" width="16" style="1" customWidth="1"/>
    <col min="2825" max="2825" width="0" style="1" hidden="1" customWidth="1"/>
    <col min="2826" max="3072" width="9.140625" style="1"/>
    <col min="3073" max="3073" width="25" style="1" customWidth="1"/>
    <col min="3074" max="3074" width="39.85546875" style="1" customWidth="1"/>
    <col min="3075" max="3075" width="17" style="1" customWidth="1"/>
    <col min="3076" max="3076" width="15.140625" style="1" customWidth="1"/>
    <col min="3077" max="3077" width="0" style="1" hidden="1" customWidth="1"/>
    <col min="3078" max="3078" width="4.7109375" style="1" customWidth="1"/>
    <col min="3079" max="3079" width="12.7109375" style="1" customWidth="1"/>
    <col min="3080" max="3080" width="16" style="1" customWidth="1"/>
    <col min="3081" max="3081" width="0" style="1" hidden="1" customWidth="1"/>
    <col min="3082" max="3328" width="9.140625" style="1"/>
    <col min="3329" max="3329" width="25" style="1" customWidth="1"/>
    <col min="3330" max="3330" width="39.85546875" style="1" customWidth="1"/>
    <col min="3331" max="3331" width="17" style="1" customWidth="1"/>
    <col min="3332" max="3332" width="15.140625" style="1" customWidth="1"/>
    <col min="3333" max="3333" width="0" style="1" hidden="1" customWidth="1"/>
    <col min="3334" max="3334" width="4.7109375" style="1" customWidth="1"/>
    <col min="3335" max="3335" width="12.7109375" style="1" customWidth="1"/>
    <col min="3336" max="3336" width="16" style="1" customWidth="1"/>
    <col min="3337" max="3337" width="0" style="1" hidden="1" customWidth="1"/>
    <col min="3338" max="3584" width="9.140625" style="1"/>
    <col min="3585" max="3585" width="25" style="1" customWidth="1"/>
    <col min="3586" max="3586" width="39.85546875" style="1" customWidth="1"/>
    <col min="3587" max="3587" width="17" style="1" customWidth="1"/>
    <col min="3588" max="3588" width="15.140625" style="1" customWidth="1"/>
    <col min="3589" max="3589" width="0" style="1" hidden="1" customWidth="1"/>
    <col min="3590" max="3590" width="4.7109375" style="1" customWidth="1"/>
    <col min="3591" max="3591" width="12.7109375" style="1" customWidth="1"/>
    <col min="3592" max="3592" width="16" style="1" customWidth="1"/>
    <col min="3593" max="3593" width="0" style="1" hidden="1" customWidth="1"/>
    <col min="3594" max="3840" width="9.140625" style="1"/>
    <col min="3841" max="3841" width="25" style="1" customWidth="1"/>
    <col min="3842" max="3842" width="39.85546875" style="1" customWidth="1"/>
    <col min="3843" max="3843" width="17" style="1" customWidth="1"/>
    <col min="3844" max="3844" width="15.140625" style="1" customWidth="1"/>
    <col min="3845" max="3845" width="0" style="1" hidden="1" customWidth="1"/>
    <col min="3846" max="3846" width="4.7109375" style="1" customWidth="1"/>
    <col min="3847" max="3847" width="12.7109375" style="1" customWidth="1"/>
    <col min="3848" max="3848" width="16" style="1" customWidth="1"/>
    <col min="3849" max="3849" width="0" style="1" hidden="1" customWidth="1"/>
    <col min="3850" max="4096" width="9.140625" style="1"/>
    <col min="4097" max="4097" width="25" style="1" customWidth="1"/>
    <col min="4098" max="4098" width="39.85546875" style="1" customWidth="1"/>
    <col min="4099" max="4099" width="17" style="1" customWidth="1"/>
    <col min="4100" max="4100" width="15.140625" style="1" customWidth="1"/>
    <col min="4101" max="4101" width="0" style="1" hidden="1" customWidth="1"/>
    <col min="4102" max="4102" width="4.7109375" style="1" customWidth="1"/>
    <col min="4103" max="4103" width="12.7109375" style="1" customWidth="1"/>
    <col min="4104" max="4104" width="16" style="1" customWidth="1"/>
    <col min="4105" max="4105" width="0" style="1" hidden="1" customWidth="1"/>
    <col min="4106" max="4352" width="9.140625" style="1"/>
    <col min="4353" max="4353" width="25" style="1" customWidth="1"/>
    <col min="4354" max="4354" width="39.85546875" style="1" customWidth="1"/>
    <col min="4355" max="4355" width="17" style="1" customWidth="1"/>
    <col min="4356" max="4356" width="15.140625" style="1" customWidth="1"/>
    <col min="4357" max="4357" width="0" style="1" hidden="1" customWidth="1"/>
    <col min="4358" max="4358" width="4.7109375" style="1" customWidth="1"/>
    <col min="4359" max="4359" width="12.7109375" style="1" customWidth="1"/>
    <col min="4360" max="4360" width="16" style="1" customWidth="1"/>
    <col min="4361" max="4361" width="0" style="1" hidden="1" customWidth="1"/>
    <col min="4362" max="4608" width="9.140625" style="1"/>
    <col min="4609" max="4609" width="25" style="1" customWidth="1"/>
    <col min="4610" max="4610" width="39.85546875" style="1" customWidth="1"/>
    <col min="4611" max="4611" width="17" style="1" customWidth="1"/>
    <col min="4612" max="4612" width="15.140625" style="1" customWidth="1"/>
    <col min="4613" max="4613" width="0" style="1" hidden="1" customWidth="1"/>
    <col min="4614" max="4614" width="4.7109375" style="1" customWidth="1"/>
    <col min="4615" max="4615" width="12.7109375" style="1" customWidth="1"/>
    <col min="4616" max="4616" width="16" style="1" customWidth="1"/>
    <col min="4617" max="4617" width="0" style="1" hidden="1" customWidth="1"/>
    <col min="4618" max="4864" width="9.140625" style="1"/>
    <col min="4865" max="4865" width="25" style="1" customWidth="1"/>
    <col min="4866" max="4866" width="39.85546875" style="1" customWidth="1"/>
    <col min="4867" max="4867" width="17" style="1" customWidth="1"/>
    <col min="4868" max="4868" width="15.140625" style="1" customWidth="1"/>
    <col min="4869" max="4869" width="0" style="1" hidden="1" customWidth="1"/>
    <col min="4870" max="4870" width="4.7109375" style="1" customWidth="1"/>
    <col min="4871" max="4871" width="12.7109375" style="1" customWidth="1"/>
    <col min="4872" max="4872" width="16" style="1" customWidth="1"/>
    <col min="4873" max="4873" width="0" style="1" hidden="1" customWidth="1"/>
    <col min="4874" max="5120" width="9.140625" style="1"/>
    <col min="5121" max="5121" width="25" style="1" customWidth="1"/>
    <col min="5122" max="5122" width="39.85546875" style="1" customWidth="1"/>
    <col min="5123" max="5123" width="17" style="1" customWidth="1"/>
    <col min="5124" max="5124" width="15.140625" style="1" customWidth="1"/>
    <col min="5125" max="5125" width="0" style="1" hidden="1" customWidth="1"/>
    <col min="5126" max="5126" width="4.7109375" style="1" customWidth="1"/>
    <col min="5127" max="5127" width="12.7109375" style="1" customWidth="1"/>
    <col min="5128" max="5128" width="16" style="1" customWidth="1"/>
    <col min="5129" max="5129" width="0" style="1" hidden="1" customWidth="1"/>
    <col min="5130" max="5376" width="9.140625" style="1"/>
    <col min="5377" max="5377" width="25" style="1" customWidth="1"/>
    <col min="5378" max="5378" width="39.85546875" style="1" customWidth="1"/>
    <col min="5379" max="5379" width="17" style="1" customWidth="1"/>
    <col min="5380" max="5380" width="15.140625" style="1" customWidth="1"/>
    <col min="5381" max="5381" width="0" style="1" hidden="1" customWidth="1"/>
    <col min="5382" max="5382" width="4.7109375" style="1" customWidth="1"/>
    <col min="5383" max="5383" width="12.7109375" style="1" customWidth="1"/>
    <col min="5384" max="5384" width="16" style="1" customWidth="1"/>
    <col min="5385" max="5385" width="0" style="1" hidden="1" customWidth="1"/>
    <col min="5386" max="5632" width="9.140625" style="1"/>
    <col min="5633" max="5633" width="25" style="1" customWidth="1"/>
    <col min="5634" max="5634" width="39.85546875" style="1" customWidth="1"/>
    <col min="5635" max="5635" width="17" style="1" customWidth="1"/>
    <col min="5636" max="5636" width="15.140625" style="1" customWidth="1"/>
    <col min="5637" max="5637" width="0" style="1" hidden="1" customWidth="1"/>
    <col min="5638" max="5638" width="4.7109375" style="1" customWidth="1"/>
    <col min="5639" max="5639" width="12.7109375" style="1" customWidth="1"/>
    <col min="5640" max="5640" width="16" style="1" customWidth="1"/>
    <col min="5641" max="5641" width="0" style="1" hidden="1" customWidth="1"/>
    <col min="5642" max="5888" width="9.140625" style="1"/>
    <col min="5889" max="5889" width="25" style="1" customWidth="1"/>
    <col min="5890" max="5890" width="39.85546875" style="1" customWidth="1"/>
    <col min="5891" max="5891" width="17" style="1" customWidth="1"/>
    <col min="5892" max="5892" width="15.140625" style="1" customWidth="1"/>
    <col min="5893" max="5893" width="0" style="1" hidden="1" customWidth="1"/>
    <col min="5894" max="5894" width="4.7109375" style="1" customWidth="1"/>
    <col min="5895" max="5895" width="12.7109375" style="1" customWidth="1"/>
    <col min="5896" max="5896" width="16" style="1" customWidth="1"/>
    <col min="5897" max="5897" width="0" style="1" hidden="1" customWidth="1"/>
    <col min="5898" max="6144" width="9.140625" style="1"/>
    <col min="6145" max="6145" width="25" style="1" customWidth="1"/>
    <col min="6146" max="6146" width="39.85546875" style="1" customWidth="1"/>
    <col min="6147" max="6147" width="17" style="1" customWidth="1"/>
    <col min="6148" max="6148" width="15.140625" style="1" customWidth="1"/>
    <col min="6149" max="6149" width="0" style="1" hidden="1" customWidth="1"/>
    <col min="6150" max="6150" width="4.7109375" style="1" customWidth="1"/>
    <col min="6151" max="6151" width="12.7109375" style="1" customWidth="1"/>
    <col min="6152" max="6152" width="16" style="1" customWidth="1"/>
    <col min="6153" max="6153" width="0" style="1" hidden="1" customWidth="1"/>
    <col min="6154" max="6400" width="9.140625" style="1"/>
    <col min="6401" max="6401" width="25" style="1" customWidth="1"/>
    <col min="6402" max="6402" width="39.85546875" style="1" customWidth="1"/>
    <col min="6403" max="6403" width="17" style="1" customWidth="1"/>
    <col min="6404" max="6404" width="15.140625" style="1" customWidth="1"/>
    <col min="6405" max="6405" width="0" style="1" hidden="1" customWidth="1"/>
    <col min="6406" max="6406" width="4.7109375" style="1" customWidth="1"/>
    <col min="6407" max="6407" width="12.7109375" style="1" customWidth="1"/>
    <col min="6408" max="6408" width="16" style="1" customWidth="1"/>
    <col min="6409" max="6409" width="0" style="1" hidden="1" customWidth="1"/>
    <col min="6410" max="6656" width="9.140625" style="1"/>
    <col min="6657" max="6657" width="25" style="1" customWidth="1"/>
    <col min="6658" max="6658" width="39.85546875" style="1" customWidth="1"/>
    <col min="6659" max="6659" width="17" style="1" customWidth="1"/>
    <col min="6660" max="6660" width="15.140625" style="1" customWidth="1"/>
    <col min="6661" max="6661" width="0" style="1" hidden="1" customWidth="1"/>
    <col min="6662" max="6662" width="4.7109375" style="1" customWidth="1"/>
    <col min="6663" max="6663" width="12.7109375" style="1" customWidth="1"/>
    <col min="6664" max="6664" width="16" style="1" customWidth="1"/>
    <col min="6665" max="6665" width="0" style="1" hidden="1" customWidth="1"/>
    <col min="6666" max="6912" width="9.140625" style="1"/>
    <col min="6913" max="6913" width="25" style="1" customWidth="1"/>
    <col min="6914" max="6914" width="39.85546875" style="1" customWidth="1"/>
    <col min="6915" max="6915" width="17" style="1" customWidth="1"/>
    <col min="6916" max="6916" width="15.140625" style="1" customWidth="1"/>
    <col min="6917" max="6917" width="0" style="1" hidden="1" customWidth="1"/>
    <col min="6918" max="6918" width="4.7109375" style="1" customWidth="1"/>
    <col min="6919" max="6919" width="12.7109375" style="1" customWidth="1"/>
    <col min="6920" max="6920" width="16" style="1" customWidth="1"/>
    <col min="6921" max="6921" width="0" style="1" hidden="1" customWidth="1"/>
    <col min="6922" max="7168" width="9.140625" style="1"/>
    <col min="7169" max="7169" width="25" style="1" customWidth="1"/>
    <col min="7170" max="7170" width="39.85546875" style="1" customWidth="1"/>
    <col min="7171" max="7171" width="17" style="1" customWidth="1"/>
    <col min="7172" max="7172" width="15.140625" style="1" customWidth="1"/>
    <col min="7173" max="7173" width="0" style="1" hidden="1" customWidth="1"/>
    <col min="7174" max="7174" width="4.7109375" style="1" customWidth="1"/>
    <col min="7175" max="7175" width="12.7109375" style="1" customWidth="1"/>
    <col min="7176" max="7176" width="16" style="1" customWidth="1"/>
    <col min="7177" max="7177" width="0" style="1" hidden="1" customWidth="1"/>
    <col min="7178" max="7424" width="9.140625" style="1"/>
    <col min="7425" max="7425" width="25" style="1" customWidth="1"/>
    <col min="7426" max="7426" width="39.85546875" style="1" customWidth="1"/>
    <col min="7427" max="7427" width="17" style="1" customWidth="1"/>
    <col min="7428" max="7428" width="15.140625" style="1" customWidth="1"/>
    <col min="7429" max="7429" width="0" style="1" hidden="1" customWidth="1"/>
    <col min="7430" max="7430" width="4.7109375" style="1" customWidth="1"/>
    <col min="7431" max="7431" width="12.7109375" style="1" customWidth="1"/>
    <col min="7432" max="7432" width="16" style="1" customWidth="1"/>
    <col min="7433" max="7433" width="0" style="1" hidden="1" customWidth="1"/>
    <col min="7434" max="7680" width="9.140625" style="1"/>
    <col min="7681" max="7681" width="25" style="1" customWidth="1"/>
    <col min="7682" max="7682" width="39.85546875" style="1" customWidth="1"/>
    <col min="7683" max="7683" width="17" style="1" customWidth="1"/>
    <col min="7684" max="7684" width="15.140625" style="1" customWidth="1"/>
    <col min="7685" max="7685" width="0" style="1" hidden="1" customWidth="1"/>
    <col min="7686" max="7686" width="4.7109375" style="1" customWidth="1"/>
    <col min="7687" max="7687" width="12.7109375" style="1" customWidth="1"/>
    <col min="7688" max="7688" width="16" style="1" customWidth="1"/>
    <col min="7689" max="7689" width="0" style="1" hidden="1" customWidth="1"/>
    <col min="7690" max="7936" width="9.140625" style="1"/>
    <col min="7937" max="7937" width="25" style="1" customWidth="1"/>
    <col min="7938" max="7938" width="39.85546875" style="1" customWidth="1"/>
    <col min="7939" max="7939" width="17" style="1" customWidth="1"/>
    <col min="7940" max="7940" width="15.140625" style="1" customWidth="1"/>
    <col min="7941" max="7941" width="0" style="1" hidden="1" customWidth="1"/>
    <col min="7942" max="7942" width="4.7109375" style="1" customWidth="1"/>
    <col min="7943" max="7943" width="12.7109375" style="1" customWidth="1"/>
    <col min="7944" max="7944" width="16" style="1" customWidth="1"/>
    <col min="7945" max="7945" width="0" style="1" hidden="1" customWidth="1"/>
    <col min="7946" max="8192" width="9.140625" style="1"/>
    <col min="8193" max="8193" width="25" style="1" customWidth="1"/>
    <col min="8194" max="8194" width="39.85546875" style="1" customWidth="1"/>
    <col min="8195" max="8195" width="17" style="1" customWidth="1"/>
    <col min="8196" max="8196" width="15.140625" style="1" customWidth="1"/>
    <col min="8197" max="8197" width="0" style="1" hidden="1" customWidth="1"/>
    <col min="8198" max="8198" width="4.7109375" style="1" customWidth="1"/>
    <col min="8199" max="8199" width="12.7109375" style="1" customWidth="1"/>
    <col min="8200" max="8200" width="16" style="1" customWidth="1"/>
    <col min="8201" max="8201" width="0" style="1" hidden="1" customWidth="1"/>
    <col min="8202" max="8448" width="9.140625" style="1"/>
    <col min="8449" max="8449" width="25" style="1" customWidth="1"/>
    <col min="8450" max="8450" width="39.85546875" style="1" customWidth="1"/>
    <col min="8451" max="8451" width="17" style="1" customWidth="1"/>
    <col min="8452" max="8452" width="15.140625" style="1" customWidth="1"/>
    <col min="8453" max="8453" width="0" style="1" hidden="1" customWidth="1"/>
    <col min="8454" max="8454" width="4.7109375" style="1" customWidth="1"/>
    <col min="8455" max="8455" width="12.7109375" style="1" customWidth="1"/>
    <col min="8456" max="8456" width="16" style="1" customWidth="1"/>
    <col min="8457" max="8457" width="0" style="1" hidden="1" customWidth="1"/>
    <col min="8458" max="8704" width="9.140625" style="1"/>
    <col min="8705" max="8705" width="25" style="1" customWidth="1"/>
    <col min="8706" max="8706" width="39.85546875" style="1" customWidth="1"/>
    <col min="8707" max="8707" width="17" style="1" customWidth="1"/>
    <col min="8708" max="8708" width="15.140625" style="1" customWidth="1"/>
    <col min="8709" max="8709" width="0" style="1" hidden="1" customWidth="1"/>
    <col min="8710" max="8710" width="4.7109375" style="1" customWidth="1"/>
    <col min="8711" max="8711" width="12.7109375" style="1" customWidth="1"/>
    <col min="8712" max="8712" width="16" style="1" customWidth="1"/>
    <col min="8713" max="8713" width="0" style="1" hidden="1" customWidth="1"/>
    <col min="8714" max="8960" width="9.140625" style="1"/>
    <col min="8961" max="8961" width="25" style="1" customWidth="1"/>
    <col min="8962" max="8962" width="39.85546875" style="1" customWidth="1"/>
    <col min="8963" max="8963" width="17" style="1" customWidth="1"/>
    <col min="8964" max="8964" width="15.140625" style="1" customWidth="1"/>
    <col min="8965" max="8965" width="0" style="1" hidden="1" customWidth="1"/>
    <col min="8966" max="8966" width="4.7109375" style="1" customWidth="1"/>
    <col min="8967" max="8967" width="12.7109375" style="1" customWidth="1"/>
    <col min="8968" max="8968" width="16" style="1" customWidth="1"/>
    <col min="8969" max="8969" width="0" style="1" hidden="1" customWidth="1"/>
    <col min="8970" max="9216" width="9.140625" style="1"/>
    <col min="9217" max="9217" width="25" style="1" customWidth="1"/>
    <col min="9218" max="9218" width="39.85546875" style="1" customWidth="1"/>
    <col min="9219" max="9219" width="17" style="1" customWidth="1"/>
    <col min="9220" max="9220" width="15.140625" style="1" customWidth="1"/>
    <col min="9221" max="9221" width="0" style="1" hidden="1" customWidth="1"/>
    <col min="9222" max="9222" width="4.7109375" style="1" customWidth="1"/>
    <col min="9223" max="9223" width="12.7109375" style="1" customWidth="1"/>
    <col min="9224" max="9224" width="16" style="1" customWidth="1"/>
    <col min="9225" max="9225" width="0" style="1" hidden="1" customWidth="1"/>
    <col min="9226" max="9472" width="9.140625" style="1"/>
    <col min="9473" max="9473" width="25" style="1" customWidth="1"/>
    <col min="9474" max="9474" width="39.85546875" style="1" customWidth="1"/>
    <col min="9475" max="9475" width="17" style="1" customWidth="1"/>
    <col min="9476" max="9476" width="15.140625" style="1" customWidth="1"/>
    <col min="9477" max="9477" width="0" style="1" hidden="1" customWidth="1"/>
    <col min="9478" max="9478" width="4.7109375" style="1" customWidth="1"/>
    <col min="9479" max="9479" width="12.7109375" style="1" customWidth="1"/>
    <col min="9480" max="9480" width="16" style="1" customWidth="1"/>
    <col min="9481" max="9481" width="0" style="1" hidden="1" customWidth="1"/>
    <col min="9482" max="9728" width="9.140625" style="1"/>
    <col min="9729" max="9729" width="25" style="1" customWidth="1"/>
    <col min="9730" max="9730" width="39.85546875" style="1" customWidth="1"/>
    <col min="9731" max="9731" width="17" style="1" customWidth="1"/>
    <col min="9732" max="9732" width="15.140625" style="1" customWidth="1"/>
    <col min="9733" max="9733" width="0" style="1" hidden="1" customWidth="1"/>
    <col min="9734" max="9734" width="4.7109375" style="1" customWidth="1"/>
    <col min="9735" max="9735" width="12.7109375" style="1" customWidth="1"/>
    <col min="9736" max="9736" width="16" style="1" customWidth="1"/>
    <col min="9737" max="9737" width="0" style="1" hidden="1" customWidth="1"/>
    <col min="9738" max="9984" width="9.140625" style="1"/>
    <col min="9985" max="9985" width="25" style="1" customWidth="1"/>
    <col min="9986" max="9986" width="39.85546875" style="1" customWidth="1"/>
    <col min="9987" max="9987" width="17" style="1" customWidth="1"/>
    <col min="9988" max="9988" width="15.140625" style="1" customWidth="1"/>
    <col min="9989" max="9989" width="0" style="1" hidden="1" customWidth="1"/>
    <col min="9990" max="9990" width="4.7109375" style="1" customWidth="1"/>
    <col min="9991" max="9991" width="12.7109375" style="1" customWidth="1"/>
    <col min="9992" max="9992" width="16" style="1" customWidth="1"/>
    <col min="9993" max="9993" width="0" style="1" hidden="1" customWidth="1"/>
    <col min="9994" max="10240" width="9.140625" style="1"/>
    <col min="10241" max="10241" width="25" style="1" customWidth="1"/>
    <col min="10242" max="10242" width="39.85546875" style="1" customWidth="1"/>
    <col min="10243" max="10243" width="17" style="1" customWidth="1"/>
    <col min="10244" max="10244" width="15.140625" style="1" customWidth="1"/>
    <col min="10245" max="10245" width="0" style="1" hidden="1" customWidth="1"/>
    <col min="10246" max="10246" width="4.7109375" style="1" customWidth="1"/>
    <col min="10247" max="10247" width="12.7109375" style="1" customWidth="1"/>
    <col min="10248" max="10248" width="16" style="1" customWidth="1"/>
    <col min="10249" max="10249" width="0" style="1" hidden="1" customWidth="1"/>
    <col min="10250" max="10496" width="9.140625" style="1"/>
    <col min="10497" max="10497" width="25" style="1" customWidth="1"/>
    <col min="10498" max="10498" width="39.85546875" style="1" customWidth="1"/>
    <col min="10499" max="10499" width="17" style="1" customWidth="1"/>
    <col min="10500" max="10500" width="15.140625" style="1" customWidth="1"/>
    <col min="10501" max="10501" width="0" style="1" hidden="1" customWidth="1"/>
    <col min="10502" max="10502" width="4.7109375" style="1" customWidth="1"/>
    <col min="10503" max="10503" width="12.7109375" style="1" customWidth="1"/>
    <col min="10504" max="10504" width="16" style="1" customWidth="1"/>
    <col min="10505" max="10505" width="0" style="1" hidden="1" customWidth="1"/>
    <col min="10506" max="10752" width="9.140625" style="1"/>
    <col min="10753" max="10753" width="25" style="1" customWidth="1"/>
    <col min="10754" max="10754" width="39.85546875" style="1" customWidth="1"/>
    <col min="10755" max="10755" width="17" style="1" customWidth="1"/>
    <col min="10756" max="10756" width="15.140625" style="1" customWidth="1"/>
    <col min="10757" max="10757" width="0" style="1" hidden="1" customWidth="1"/>
    <col min="10758" max="10758" width="4.7109375" style="1" customWidth="1"/>
    <col min="10759" max="10759" width="12.7109375" style="1" customWidth="1"/>
    <col min="10760" max="10760" width="16" style="1" customWidth="1"/>
    <col min="10761" max="10761" width="0" style="1" hidden="1" customWidth="1"/>
    <col min="10762" max="11008" width="9.140625" style="1"/>
    <col min="11009" max="11009" width="25" style="1" customWidth="1"/>
    <col min="11010" max="11010" width="39.85546875" style="1" customWidth="1"/>
    <col min="11011" max="11011" width="17" style="1" customWidth="1"/>
    <col min="11012" max="11012" width="15.140625" style="1" customWidth="1"/>
    <col min="11013" max="11013" width="0" style="1" hidden="1" customWidth="1"/>
    <col min="11014" max="11014" width="4.7109375" style="1" customWidth="1"/>
    <col min="11015" max="11015" width="12.7109375" style="1" customWidth="1"/>
    <col min="11016" max="11016" width="16" style="1" customWidth="1"/>
    <col min="11017" max="11017" width="0" style="1" hidden="1" customWidth="1"/>
    <col min="11018" max="11264" width="9.140625" style="1"/>
    <col min="11265" max="11265" width="25" style="1" customWidth="1"/>
    <col min="11266" max="11266" width="39.85546875" style="1" customWidth="1"/>
    <col min="11267" max="11267" width="17" style="1" customWidth="1"/>
    <col min="11268" max="11268" width="15.140625" style="1" customWidth="1"/>
    <col min="11269" max="11269" width="0" style="1" hidden="1" customWidth="1"/>
    <col min="11270" max="11270" width="4.7109375" style="1" customWidth="1"/>
    <col min="11271" max="11271" width="12.7109375" style="1" customWidth="1"/>
    <col min="11272" max="11272" width="16" style="1" customWidth="1"/>
    <col min="11273" max="11273" width="0" style="1" hidden="1" customWidth="1"/>
    <col min="11274" max="11520" width="9.140625" style="1"/>
    <col min="11521" max="11521" width="25" style="1" customWidth="1"/>
    <col min="11522" max="11522" width="39.85546875" style="1" customWidth="1"/>
    <col min="11523" max="11523" width="17" style="1" customWidth="1"/>
    <col min="11524" max="11524" width="15.140625" style="1" customWidth="1"/>
    <col min="11525" max="11525" width="0" style="1" hidden="1" customWidth="1"/>
    <col min="11526" max="11526" width="4.7109375" style="1" customWidth="1"/>
    <col min="11527" max="11527" width="12.7109375" style="1" customWidth="1"/>
    <col min="11528" max="11528" width="16" style="1" customWidth="1"/>
    <col min="11529" max="11529" width="0" style="1" hidden="1" customWidth="1"/>
    <col min="11530" max="11776" width="9.140625" style="1"/>
    <col min="11777" max="11777" width="25" style="1" customWidth="1"/>
    <col min="11778" max="11778" width="39.85546875" style="1" customWidth="1"/>
    <col min="11779" max="11779" width="17" style="1" customWidth="1"/>
    <col min="11780" max="11780" width="15.140625" style="1" customWidth="1"/>
    <col min="11781" max="11781" width="0" style="1" hidden="1" customWidth="1"/>
    <col min="11782" max="11782" width="4.7109375" style="1" customWidth="1"/>
    <col min="11783" max="11783" width="12.7109375" style="1" customWidth="1"/>
    <col min="11784" max="11784" width="16" style="1" customWidth="1"/>
    <col min="11785" max="11785" width="0" style="1" hidden="1" customWidth="1"/>
    <col min="11786" max="12032" width="9.140625" style="1"/>
    <col min="12033" max="12033" width="25" style="1" customWidth="1"/>
    <col min="12034" max="12034" width="39.85546875" style="1" customWidth="1"/>
    <col min="12035" max="12035" width="17" style="1" customWidth="1"/>
    <col min="12036" max="12036" width="15.140625" style="1" customWidth="1"/>
    <col min="12037" max="12037" width="0" style="1" hidden="1" customWidth="1"/>
    <col min="12038" max="12038" width="4.7109375" style="1" customWidth="1"/>
    <col min="12039" max="12039" width="12.7109375" style="1" customWidth="1"/>
    <col min="12040" max="12040" width="16" style="1" customWidth="1"/>
    <col min="12041" max="12041" width="0" style="1" hidden="1" customWidth="1"/>
    <col min="12042" max="12288" width="9.140625" style="1"/>
    <col min="12289" max="12289" width="25" style="1" customWidth="1"/>
    <col min="12290" max="12290" width="39.85546875" style="1" customWidth="1"/>
    <col min="12291" max="12291" width="17" style="1" customWidth="1"/>
    <col min="12292" max="12292" width="15.140625" style="1" customWidth="1"/>
    <col min="12293" max="12293" width="0" style="1" hidden="1" customWidth="1"/>
    <col min="12294" max="12294" width="4.7109375" style="1" customWidth="1"/>
    <col min="12295" max="12295" width="12.7109375" style="1" customWidth="1"/>
    <col min="12296" max="12296" width="16" style="1" customWidth="1"/>
    <col min="12297" max="12297" width="0" style="1" hidden="1" customWidth="1"/>
    <col min="12298" max="12544" width="9.140625" style="1"/>
    <col min="12545" max="12545" width="25" style="1" customWidth="1"/>
    <col min="12546" max="12546" width="39.85546875" style="1" customWidth="1"/>
    <col min="12547" max="12547" width="17" style="1" customWidth="1"/>
    <col min="12548" max="12548" width="15.140625" style="1" customWidth="1"/>
    <col min="12549" max="12549" width="0" style="1" hidden="1" customWidth="1"/>
    <col min="12550" max="12550" width="4.7109375" style="1" customWidth="1"/>
    <col min="12551" max="12551" width="12.7109375" style="1" customWidth="1"/>
    <col min="12552" max="12552" width="16" style="1" customWidth="1"/>
    <col min="12553" max="12553" width="0" style="1" hidden="1" customWidth="1"/>
    <col min="12554" max="12800" width="9.140625" style="1"/>
    <col min="12801" max="12801" width="25" style="1" customWidth="1"/>
    <col min="12802" max="12802" width="39.85546875" style="1" customWidth="1"/>
    <col min="12803" max="12803" width="17" style="1" customWidth="1"/>
    <col min="12804" max="12804" width="15.140625" style="1" customWidth="1"/>
    <col min="12805" max="12805" width="0" style="1" hidden="1" customWidth="1"/>
    <col min="12806" max="12806" width="4.7109375" style="1" customWidth="1"/>
    <col min="12807" max="12807" width="12.7109375" style="1" customWidth="1"/>
    <col min="12808" max="12808" width="16" style="1" customWidth="1"/>
    <col min="12809" max="12809" width="0" style="1" hidden="1" customWidth="1"/>
    <col min="12810" max="13056" width="9.140625" style="1"/>
    <col min="13057" max="13057" width="25" style="1" customWidth="1"/>
    <col min="13058" max="13058" width="39.85546875" style="1" customWidth="1"/>
    <col min="13059" max="13059" width="17" style="1" customWidth="1"/>
    <col min="13060" max="13060" width="15.140625" style="1" customWidth="1"/>
    <col min="13061" max="13061" width="0" style="1" hidden="1" customWidth="1"/>
    <col min="13062" max="13062" width="4.7109375" style="1" customWidth="1"/>
    <col min="13063" max="13063" width="12.7109375" style="1" customWidth="1"/>
    <col min="13064" max="13064" width="16" style="1" customWidth="1"/>
    <col min="13065" max="13065" width="0" style="1" hidden="1" customWidth="1"/>
    <col min="13066" max="13312" width="9.140625" style="1"/>
    <col min="13313" max="13313" width="25" style="1" customWidth="1"/>
    <col min="13314" max="13314" width="39.85546875" style="1" customWidth="1"/>
    <col min="13315" max="13315" width="17" style="1" customWidth="1"/>
    <col min="13316" max="13316" width="15.140625" style="1" customWidth="1"/>
    <col min="13317" max="13317" width="0" style="1" hidden="1" customWidth="1"/>
    <col min="13318" max="13318" width="4.7109375" style="1" customWidth="1"/>
    <col min="13319" max="13319" width="12.7109375" style="1" customWidth="1"/>
    <col min="13320" max="13320" width="16" style="1" customWidth="1"/>
    <col min="13321" max="13321" width="0" style="1" hidden="1" customWidth="1"/>
    <col min="13322" max="13568" width="9.140625" style="1"/>
    <col min="13569" max="13569" width="25" style="1" customWidth="1"/>
    <col min="13570" max="13570" width="39.85546875" style="1" customWidth="1"/>
    <col min="13571" max="13571" width="17" style="1" customWidth="1"/>
    <col min="13572" max="13572" width="15.140625" style="1" customWidth="1"/>
    <col min="13573" max="13573" width="0" style="1" hidden="1" customWidth="1"/>
    <col min="13574" max="13574" width="4.7109375" style="1" customWidth="1"/>
    <col min="13575" max="13575" width="12.7109375" style="1" customWidth="1"/>
    <col min="13576" max="13576" width="16" style="1" customWidth="1"/>
    <col min="13577" max="13577" width="0" style="1" hidden="1" customWidth="1"/>
    <col min="13578" max="13824" width="9.140625" style="1"/>
    <col min="13825" max="13825" width="25" style="1" customWidth="1"/>
    <col min="13826" max="13826" width="39.85546875" style="1" customWidth="1"/>
    <col min="13827" max="13827" width="17" style="1" customWidth="1"/>
    <col min="13828" max="13828" width="15.140625" style="1" customWidth="1"/>
    <col min="13829" max="13829" width="0" style="1" hidden="1" customWidth="1"/>
    <col min="13830" max="13830" width="4.7109375" style="1" customWidth="1"/>
    <col min="13831" max="13831" width="12.7109375" style="1" customWidth="1"/>
    <col min="13832" max="13832" width="16" style="1" customWidth="1"/>
    <col min="13833" max="13833" width="0" style="1" hidden="1" customWidth="1"/>
    <col min="13834" max="14080" width="9.140625" style="1"/>
    <col min="14081" max="14081" width="25" style="1" customWidth="1"/>
    <col min="14082" max="14082" width="39.85546875" style="1" customWidth="1"/>
    <col min="14083" max="14083" width="17" style="1" customWidth="1"/>
    <col min="14084" max="14084" width="15.140625" style="1" customWidth="1"/>
    <col min="14085" max="14085" width="0" style="1" hidden="1" customWidth="1"/>
    <col min="14086" max="14086" width="4.7109375" style="1" customWidth="1"/>
    <col min="14087" max="14087" width="12.7109375" style="1" customWidth="1"/>
    <col min="14088" max="14088" width="16" style="1" customWidth="1"/>
    <col min="14089" max="14089" width="0" style="1" hidden="1" customWidth="1"/>
    <col min="14090" max="14336" width="9.140625" style="1"/>
    <col min="14337" max="14337" width="25" style="1" customWidth="1"/>
    <col min="14338" max="14338" width="39.85546875" style="1" customWidth="1"/>
    <col min="14339" max="14339" width="17" style="1" customWidth="1"/>
    <col min="14340" max="14340" width="15.140625" style="1" customWidth="1"/>
    <col min="14341" max="14341" width="0" style="1" hidden="1" customWidth="1"/>
    <col min="14342" max="14342" width="4.7109375" style="1" customWidth="1"/>
    <col min="14343" max="14343" width="12.7109375" style="1" customWidth="1"/>
    <col min="14344" max="14344" width="16" style="1" customWidth="1"/>
    <col min="14345" max="14345" width="0" style="1" hidden="1" customWidth="1"/>
    <col min="14346" max="14592" width="9.140625" style="1"/>
    <col min="14593" max="14593" width="25" style="1" customWidth="1"/>
    <col min="14594" max="14594" width="39.85546875" style="1" customWidth="1"/>
    <col min="14595" max="14595" width="17" style="1" customWidth="1"/>
    <col min="14596" max="14596" width="15.140625" style="1" customWidth="1"/>
    <col min="14597" max="14597" width="0" style="1" hidden="1" customWidth="1"/>
    <col min="14598" max="14598" width="4.7109375" style="1" customWidth="1"/>
    <col min="14599" max="14599" width="12.7109375" style="1" customWidth="1"/>
    <col min="14600" max="14600" width="16" style="1" customWidth="1"/>
    <col min="14601" max="14601" width="0" style="1" hidden="1" customWidth="1"/>
    <col min="14602" max="14848" width="9.140625" style="1"/>
    <col min="14849" max="14849" width="25" style="1" customWidth="1"/>
    <col min="14850" max="14850" width="39.85546875" style="1" customWidth="1"/>
    <col min="14851" max="14851" width="17" style="1" customWidth="1"/>
    <col min="14852" max="14852" width="15.140625" style="1" customWidth="1"/>
    <col min="14853" max="14853" width="0" style="1" hidden="1" customWidth="1"/>
    <col min="14854" max="14854" width="4.7109375" style="1" customWidth="1"/>
    <col min="14855" max="14855" width="12.7109375" style="1" customWidth="1"/>
    <col min="14856" max="14856" width="16" style="1" customWidth="1"/>
    <col min="14857" max="14857" width="0" style="1" hidden="1" customWidth="1"/>
    <col min="14858" max="15104" width="9.140625" style="1"/>
    <col min="15105" max="15105" width="25" style="1" customWidth="1"/>
    <col min="15106" max="15106" width="39.85546875" style="1" customWidth="1"/>
    <col min="15107" max="15107" width="17" style="1" customWidth="1"/>
    <col min="15108" max="15108" width="15.140625" style="1" customWidth="1"/>
    <col min="15109" max="15109" width="0" style="1" hidden="1" customWidth="1"/>
    <col min="15110" max="15110" width="4.7109375" style="1" customWidth="1"/>
    <col min="15111" max="15111" width="12.7109375" style="1" customWidth="1"/>
    <col min="15112" max="15112" width="16" style="1" customWidth="1"/>
    <col min="15113" max="15113" width="0" style="1" hidden="1" customWidth="1"/>
    <col min="15114" max="15360" width="9.140625" style="1"/>
    <col min="15361" max="15361" width="25" style="1" customWidth="1"/>
    <col min="15362" max="15362" width="39.85546875" style="1" customWidth="1"/>
    <col min="15363" max="15363" width="17" style="1" customWidth="1"/>
    <col min="15364" max="15364" width="15.140625" style="1" customWidth="1"/>
    <col min="15365" max="15365" width="0" style="1" hidden="1" customWidth="1"/>
    <col min="15366" max="15366" width="4.7109375" style="1" customWidth="1"/>
    <col min="15367" max="15367" width="12.7109375" style="1" customWidth="1"/>
    <col min="15368" max="15368" width="16" style="1" customWidth="1"/>
    <col min="15369" max="15369" width="0" style="1" hidden="1" customWidth="1"/>
    <col min="15370" max="15616" width="9.140625" style="1"/>
    <col min="15617" max="15617" width="25" style="1" customWidth="1"/>
    <col min="15618" max="15618" width="39.85546875" style="1" customWidth="1"/>
    <col min="15619" max="15619" width="17" style="1" customWidth="1"/>
    <col min="15620" max="15620" width="15.140625" style="1" customWidth="1"/>
    <col min="15621" max="15621" width="0" style="1" hidden="1" customWidth="1"/>
    <col min="15622" max="15622" width="4.7109375" style="1" customWidth="1"/>
    <col min="15623" max="15623" width="12.7109375" style="1" customWidth="1"/>
    <col min="15624" max="15624" width="16" style="1" customWidth="1"/>
    <col min="15625" max="15625" width="0" style="1" hidden="1" customWidth="1"/>
    <col min="15626" max="15872" width="9.140625" style="1"/>
    <col min="15873" max="15873" width="25" style="1" customWidth="1"/>
    <col min="15874" max="15874" width="39.85546875" style="1" customWidth="1"/>
    <col min="15875" max="15875" width="17" style="1" customWidth="1"/>
    <col min="15876" max="15876" width="15.140625" style="1" customWidth="1"/>
    <col min="15877" max="15877" width="0" style="1" hidden="1" customWidth="1"/>
    <col min="15878" max="15878" width="4.7109375" style="1" customWidth="1"/>
    <col min="15879" max="15879" width="12.7109375" style="1" customWidth="1"/>
    <col min="15880" max="15880" width="16" style="1" customWidth="1"/>
    <col min="15881" max="15881" width="0" style="1" hidden="1" customWidth="1"/>
    <col min="15882" max="16128" width="9.140625" style="1"/>
    <col min="16129" max="16129" width="25" style="1" customWidth="1"/>
    <col min="16130" max="16130" width="39.85546875" style="1" customWidth="1"/>
    <col min="16131" max="16131" width="17" style="1" customWidth="1"/>
    <col min="16132" max="16132" width="15.140625" style="1" customWidth="1"/>
    <col min="16133" max="16133" width="0" style="1" hidden="1" customWidth="1"/>
    <col min="16134" max="16134" width="4.7109375" style="1" customWidth="1"/>
    <col min="16135" max="16135" width="12.7109375" style="1" customWidth="1"/>
    <col min="16136" max="16136" width="16" style="1" customWidth="1"/>
    <col min="16137" max="16137" width="0" style="1" hidden="1" customWidth="1"/>
    <col min="16138" max="16384" width="9.140625" style="1"/>
  </cols>
  <sheetData>
    <row r="1" spans="1:9" ht="46.5" customHeight="1" x14ac:dyDescent="0.3">
      <c r="A1" s="54" t="str">
        <f>"AZIENDE SOCIO SANITARIE TERRITORIALI - INDICATORI DI BILANCIO " &amp; ([1]Info!$B$5) &amp; " " &amp;[1]Info!$B$3</f>
        <v>AZIENDE SOCIO SANITARIE TERRITORIALI - INDICATORI DI BILANCIO Consuntivo 2018</v>
      </c>
      <c r="B1" s="54"/>
      <c r="C1" s="54"/>
      <c r="D1" s="54"/>
      <c r="E1" s="54"/>
      <c r="F1" s="54"/>
      <c r="G1" s="54"/>
      <c r="H1" s="54"/>
      <c r="I1" s="54"/>
    </row>
    <row r="2" spans="1:9" ht="16.5" x14ac:dyDescent="0.3">
      <c r="A2" s="2" t="s">
        <v>0</v>
      </c>
      <c r="B2" s="57" t="str">
        <f>[1]Info!$C$2</f>
        <v>ASST DI MONZA</v>
      </c>
    </row>
    <row r="4" spans="1:9" ht="50.1" customHeight="1" x14ac:dyDescent="0.3">
      <c r="A4" s="3" t="s">
        <v>1</v>
      </c>
      <c r="C4" s="58" t="str">
        <f>+'[1]NI-San'!M10</f>
        <v>Valore netto al 31/12/2017</v>
      </c>
      <c r="D4" s="59" t="str">
        <f>+'[1]NI-San'!N10</f>
        <v>Valore netto al 31/12/2018</v>
      </c>
      <c r="E4" s="59" t="str">
        <f>'[1]NI-San'!Q10</f>
        <v>Prechiusura al ° trimestre 2018</v>
      </c>
      <c r="F4" s="60"/>
      <c r="G4" s="61" t="str">
        <f>+C4</f>
        <v>Valore netto al 31/12/2017</v>
      </c>
      <c r="H4" s="61" t="str">
        <f>+D4</f>
        <v>Valore netto al 31/12/2018</v>
      </c>
      <c r="I4" s="61" t="str">
        <f>E4</f>
        <v>Prechiusura al ° trimestre 2018</v>
      </c>
    </row>
    <row r="6" spans="1:9" ht="16.5" x14ac:dyDescent="0.3">
      <c r="A6" s="55" t="s">
        <v>2</v>
      </c>
      <c r="B6" s="4" t="s">
        <v>3</v>
      </c>
      <c r="C6" s="5">
        <f>+'[1]NI-San'!$M$864+'[1]NI-San'!$M$732+'[1]NI-San'!$M$737+'[1]NI-San'!$M$740+'[1]NI-San'!$M$814+'[1]NI-San'!$M$815+'[1]NI-San'!$M$817+'[1]NI-San'!$M$818</f>
        <v>188384</v>
      </c>
      <c r="D6" s="5">
        <f>+'[1]NI-San'!$N$864+'[1]NI-San'!$N$732+'[1]NI-San'!$N$737+'[1]NI-San'!$N$740+'[1]NI-San'!$N$814+'[1]NI-San'!$N$815+'[1]NI-San'!$N$817+'[1]NI-San'!$N$818</f>
        <v>191799</v>
      </c>
      <c r="E6" s="5">
        <f>+'[1]NI-San'!$Q$864+'[1]NI-San'!$Q$732+'[1]NI-San'!$Q$737+'[1]NI-San'!$Q$740+'[1]NI-San'!$Q$814+'[1]NI-San'!$Q$815+'[1]NI-San'!$Q$817+'[1]NI-San'!$Q$818</f>
        <v>0</v>
      </c>
      <c r="F6" s="6"/>
      <c r="G6" s="7">
        <f>+C6/C7</f>
        <v>0.43862050981159134</v>
      </c>
      <c r="H6" s="7">
        <f>+D6/D7</f>
        <v>0.43718259648610946</v>
      </c>
      <c r="I6" s="7" t="e">
        <f>+E6/E7</f>
        <v>#DIV/0!</v>
      </c>
    </row>
    <row r="7" spans="1:9" ht="16.5" x14ac:dyDescent="0.3">
      <c r="A7" s="56"/>
      <c r="B7" s="8" t="s">
        <v>4</v>
      </c>
      <c r="C7" s="9">
        <f>+'[1]NI-San'!$M$11-'[1]NI-San'!$M$27-'[1]NI-San'!$M$316-'[1]NI-San'!$M$87</f>
        <v>429492</v>
      </c>
      <c r="D7" s="9">
        <f>+'[1]NI-San'!$N$11-'[1]NI-San'!$N$27-'[1]NI-San'!$N$316-'[1]NI-San'!$N$87</f>
        <v>438716</v>
      </c>
      <c r="E7" s="9">
        <f>+'[1]NI-San'!$Q$11-'[1]NI-San'!$Q$27-'[1]NI-San'!$Q$316-'[1]NI-San'!$Q$87</f>
        <v>0</v>
      </c>
      <c r="F7" s="10"/>
      <c r="G7" s="11"/>
      <c r="H7" s="11"/>
      <c r="I7" s="11"/>
    </row>
    <row r="8" spans="1:9" ht="17.25" x14ac:dyDescent="0.3">
      <c r="B8" s="12"/>
      <c r="C8" s="13"/>
      <c r="D8" s="13"/>
      <c r="E8" s="13"/>
      <c r="G8" s="14"/>
      <c r="H8" s="14"/>
      <c r="I8" s="14"/>
    </row>
    <row r="9" spans="1:9" ht="16.5" x14ac:dyDescent="0.3">
      <c r="A9" s="55" t="s">
        <v>5</v>
      </c>
      <c r="B9" s="4" t="s">
        <v>6</v>
      </c>
      <c r="C9" s="15">
        <f>+'[1]NI-San'!$M$335+'[1]NI-San'!$M$417+'[1]NI-San'!$M$837+'[1]NI-San'!$M$850+'[1]NI-San'!$M$1199</f>
        <v>228246</v>
      </c>
      <c r="D9" s="15">
        <f>+'[1]NI-San'!$N$335+'[1]NI-San'!$N$417+'[1]NI-San'!$N$837+'[1]NI-San'!$N$850+'[1]NI-San'!$N$1199</f>
        <v>230771</v>
      </c>
      <c r="E9" s="15">
        <f>+'[1]NI-San'!$Q$335+'[1]NI-San'!$Q$417+'[1]NI-San'!$Q$837+'[1]NI-San'!$Q$850+'[1]NI-San'!$Q$1199</f>
        <v>0</v>
      </c>
      <c r="F9" s="6"/>
      <c r="G9" s="7">
        <f>+C9/C10</f>
        <v>0.53143248302645918</v>
      </c>
      <c r="H9" s="7">
        <f>+D9/D10</f>
        <v>0.52601455155499233</v>
      </c>
      <c r="I9" s="7" t="e">
        <f>+E9/E10</f>
        <v>#DIV/0!</v>
      </c>
    </row>
    <row r="10" spans="1:9" ht="16.5" x14ac:dyDescent="0.3">
      <c r="A10" s="56"/>
      <c r="B10" s="8" t="s">
        <v>4</v>
      </c>
      <c r="C10" s="9">
        <f>+C7</f>
        <v>429492</v>
      </c>
      <c r="D10" s="9">
        <f>+D7</f>
        <v>438716</v>
      </c>
      <c r="E10" s="9">
        <f>+E7</f>
        <v>0</v>
      </c>
      <c r="F10" s="10"/>
      <c r="G10" s="11"/>
      <c r="H10" s="11"/>
      <c r="I10" s="11"/>
    </row>
    <row r="11" spans="1:9" ht="16.5" x14ac:dyDescent="0.3">
      <c r="B11" s="12"/>
      <c r="C11" s="13"/>
      <c r="D11" s="13"/>
      <c r="E11" s="13"/>
      <c r="G11" s="16"/>
      <c r="H11" s="16"/>
      <c r="I11" s="16"/>
    </row>
    <row r="12" spans="1:9" ht="16.5" x14ac:dyDescent="0.3">
      <c r="A12" s="52" t="s">
        <v>7</v>
      </c>
      <c r="B12" s="17" t="s">
        <v>8</v>
      </c>
      <c r="C12" s="18">
        <f>+'[1]NI-San'!M337</f>
        <v>134439</v>
      </c>
      <c r="D12" s="18">
        <f>+'[1]NI-San'!N337</f>
        <v>138310</v>
      </c>
      <c r="E12" s="18">
        <f>+'[1]NI-San'!Q337</f>
        <v>0</v>
      </c>
      <c r="F12" s="19"/>
      <c r="G12" s="20">
        <f>+C12/C13</f>
        <v>0.31301863596993657</v>
      </c>
      <c r="H12" s="21">
        <f>+D12/D13</f>
        <v>0.31526089771059179</v>
      </c>
      <c r="I12" s="21" t="e">
        <f>+E12/E13</f>
        <v>#DIV/0!</v>
      </c>
    </row>
    <row r="13" spans="1:9" ht="16.5" x14ac:dyDescent="0.3">
      <c r="A13" s="53"/>
      <c r="B13" s="22" t="s">
        <v>4</v>
      </c>
      <c r="C13" s="23">
        <f>+C10</f>
        <v>429492</v>
      </c>
      <c r="D13" s="23">
        <f>+D10</f>
        <v>438716</v>
      </c>
      <c r="E13" s="23">
        <f>+E10</f>
        <v>0</v>
      </c>
      <c r="F13" s="24"/>
      <c r="G13" s="25"/>
      <c r="H13" s="26"/>
      <c r="I13" s="26"/>
    </row>
    <row r="14" spans="1:9" ht="16.5" x14ac:dyDescent="0.3">
      <c r="A14" s="3"/>
      <c r="B14" s="12"/>
      <c r="C14" s="13"/>
      <c r="D14" s="13"/>
      <c r="E14" s="13"/>
      <c r="G14" s="27"/>
      <c r="H14" s="27"/>
      <c r="I14" s="27"/>
    </row>
    <row r="15" spans="1:9" ht="16.5" customHeight="1" x14ac:dyDescent="0.3">
      <c r="A15" s="50" t="s">
        <v>9</v>
      </c>
      <c r="B15" s="28" t="s">
        <v>10</v>
      </c>
      <c r="C15" s="29">
        <f>SUM('[1]NI-San'!M340:M363)</f>
        <v>82623</v>
      </c>
      <c r="D15" s="29">
        <f>SUM('[1]NI-San'!N340:N363)</f>
        <v>86366</v>
      </c>
      <c r="E15" s="29">
        <f>SUM('[1]NI-San'!Q340:Q363)</f>
        <v>0</v>
      </c>
      <c r="F15" s="30"/>
      <c r="G15" s="31">
        <f>+C15/C16</f>
        <v>0.1923737811181582</v>
      </c>
      <c r="H15" s="32">
        <f>+D15/D16</f>
        <v>0.19686083935849161</v>
      </c>
      <c r="I15" s="32" t="e">
        <f>+E15/E16</f>
        <v>#DIV/0!</v>
      </c>
    </row>
    <row r="16" spans="1:9" ht="16.5" customHeight="1" x14ac:dyDescent="0.3">
      <c r="A16" s="51"/>
      <c r="B16" s="33" t="s">
        <v>4</v>
      </c>
      <c r="C16" s="34">
        <f>+C13</f>
        <v>429492</v>
      </c>
      <c r="D16" s="34">
        <f>+D13</f>
        <v>438716</v>
      </c>
      <c r="E16" s="34">
        <f>+E13</f>
        <v>0</v>
      </c>
      <c r="F16" s="35"/>
      <c r="G16" s="36"/>
      <c r="H16" s="37"/>
      <c r="I16" s="37"/>
    </row>
    <row r="17" spans="1:9" ht="16.5" x14ac:dyDescent="0.3">
      <c r="A17" s="38"/>
      <c r="B17" s="38"/>
      <c r="C17" s="39"/>
      <c r="D17" s="39"/>
      <c r="E17" s="39"/>
      <c r="F17" s="38"/>
      <c r="G17" s="27"/>
      <c r="H17" s="27"/>
      <c r="I17" s="27"/>
    </row>
    <row r="18" spans="1:9" ht="16.5" customHeight="1" x14ac:dyDescent="0.3">
      <c r="A18" s="50" t="s">
        <v>11</v>
      </c>
      <c r="B18" s="28" t="s">
        <v>12</v>
      </c>
      <c r="C18" s="29">
        <f>+'[1]NI-San'!M365+'[1]NI-San'!M366+'[1]NI-San'!M367</f>
        <v>10481</v>
      </c>
      <c r="D18" s="29">
        <f>+'[1]NI-San'!N365+'[1]NI-San'!N366+'[1]NI-San'!N367</f>
        <v>10303</v>
      </c>
      <c r="E18" s="29">
        <f>+'[1]NI-San'!Q365+'[1]NI-San'!Q366+'[1]NI-San'!Q367</f>
        <v>0</v>
      </c>
      <c r="F18" s="30"/>
      <c r="G18" s="31">
        <f>+C18/C19</f>
        <v>2.4403248488912482E-2</v>
      </c>
      <c r="H18" s="32">
        <f>+D18/D19</f>
        <v>2.3484440959527349E-2</v>
      </c>
      <c r="I18" s="32" t="e">
        <f>+E18/E19</f>
        <v>#DIV/0!</v>
      </c>
    </row>
    <row r="19" spans="1:9" ht="16.5" customHeight="1" x14ac:dyDescent="0.3">
      <c r="A19" s="51"/>
      <c r="B19" s="33" t="s">
        <v>4</v>
      </c>
      <c r="C19" s="34">
        <f>+C16</f>
        <v>429492</v>
      </c>
      <c r="D19" s="34">
        <f>+D16</f>
        <v>438716</v>
      </c>
      <c r="E19" s="34">
        <f>+E16</f>
        <v>0</v>
      </c>
      <c r="F19" s="35"/>
      <c r="G19" s="36"/>
      <c r="H19" s="37"/>
      <c r="I19" s="37"/>
    </row>
    <row r="20" spans="1:9" ht="16.5" x14ac:dyDescent="0.3">
      <c r="A20" s="38"/>
      <c r="B20" s="38"/>
      <c r="C20" s="39"/>
      <c r="D20" s="39"/>
      <c r="E20" s="39"/>
      <c r="F20" s="38"/>
      <c r="G20" s="27"/>
      <c r="H20" s="27"/>
      <c r="I20" s="27"/>
    </row>
    <row r="21" spans="1:9" ht="16.5" customHeight="1" x14ac:dyDescent="0.3">
      <c r="A21" s="50" t="s">
        <v>13</v>
      </c>
      <c r="B21" s="28" t="s">
        <v>14</v>
      </c>
      <c r="C21" s="29">
        <f>+'[1]NI-San'!M377+'[1]NI-San'!M368</f>
        <v>5574</v>
      </c>
      <c r="D21" s="29">
        <f>+'[1]NI-San'!N377+'[1]NI-San'!N368</f>
        <v>6183</v>
      </c>
      <c r="E21" s="29">
        <f>+'[1]NI-San'!Q377+'[1]NI-San'!Q368</f>
        <v>0</v>
      </c>
      <c r="F21" s="30"/>
      <c r="G21" s="31">
        <f>+C21/C22</f>
        <v>1.2978122991813584E-2</v>
      </c>
      <c r="H21" s="32">
        <f>+D21/D22</f>
        <v>1.4093399830414209E-2</v>
      </c>
      <c r="I21" s="32" t="e">
        <f>+E21/E22</f>
        <v>#DIV/0!</v>
      </c>
    </row>
    <row r="22" spans="1:9" ht="16.5" customHeight="1" x14ac:dyDescent="0.3">
      <c r="A22" s="51"/>
      <c r="B22" s="33" t="s">
        <v>4</v>
      </c>
      <c r="C22" s="34">
        <f>+C19</f>
        <v>429492</v>
      </c>
      <c r="D22" s="34">
        <f>+D19</f>
        <v>438716</v>
      </c>
      <c r="E22" s="34">
        <f>+E19</f>
        <v>0</v>
      </c>
      <c r="F22" s="35"/>
      <c r="G22" s="36"/>
      <c r="H22" s="37"/>
      <c r="I22" s="37"/>
    </row>
    <row r="23" spans="1:9" ht="16.5" x14ac:dyDescent="0.3">
      <c r="A23" s="38"/>
      <c r="B23" s="38"/>
      <c r="C23" s="39"/>
      <c r="D23" s="39"/>
      <c r="E23" s="39"/>
      <c r="F23" s="38"/>
      <c r="G23" s="27"/>
      <c r="H23" s="27"/>
      <c r="I23" s="27"/>
    </row>
    <row r="24" spans="1:9" ht="16.5" customHeight="1" x14ac:dyDescent="0.3">
      <c r="A24" s="50" t="s">
        <v>15</v>
      </c>
      <c r="B24" s="28" t="s">
        <v>16</v>
      </c>
      <c r="C24" s="29">
        <f>+'[1]NI-San'!M381+'[1]NI-San'!M382+'[1]NI-San'!M383+'[1]NI-San'!M384</f>
        <v>11388</v>
      </c>
      <c r="D24" s="29">
        <f>+'[1]NI-San'!N381+'[1]NI-San'!N382+'[1]NI-San'!N383+'[1]NI-San'!N384</f>
        <v>11355</v>
      </c>
      <c r="E24" s="29">
        <f>+'[1]NI-San'!Q381+'[1]NI-San'!Q382+'[1]NI-San'!Q383+'[1]NI-San'!Q384</f>
        <v>0</v>
      </c>
      <c r="F24" s="30"/>
      <c r="G24" s="31">
        <f>+C24/C25</f>
        <v>2.6515045681875331E-2</v>
      </c>
      <c r="H24" s="32">
        <f>+D24/D25</f>
        <v>2.5882347577931966E-2</v>
      </c>
      <c r="I24" s="32" t="e">
        <f>+E24/E25</f>
        <v>#DIV/0!</v>
      </c>
    </row>
    <row r="25" spans="1:9" ht="16.5" customHeight="1" x14ac:dyDescent="0.3">
      <c r="A25" s="51"/>
      <c r="B25" s="33" t="s">
        <v>4</v>
      </c>
      <c r="C25" s="34">
        <f>+C22</f>
        <v>429492</v>
      </c>
      <c r="D25" s="34">
        <f>+D22</f>
        <v>438716</v>
      </c>
      <c r="E25" s="34">
        <f>+E22</f>
        <v>0</v>
      </c>
      <c r="F25" s="35"/>
      <c r="G25" s="36"/>
      <c r="H25" s="37"/>
      <c r="I25" s="37"/>
    </row>
    <row r="26" spans="1:9" ht="16.5" customHeight="1" x14ac:dyDescent="0.3">
      <c r="A26" s="40"/>
      <c r="B26" s="41"/>
      <c r="C26" s="42"/>
      <c r="D26" s="42"/>
      <c r="E26" s="42"/>
      <c r="F26" s="43"/>
      <c r="G26" s="27"/>
      <c r="H26" s="27"/>
      <c r="I26" s="27"/>
    </row>
    <row r="27" spans="1:9" ht="16.5" x14ac:dyDescent="0.3">
      <c r="A27" s="52" t="s">
        <v>17</v>
      </c>
      <c r="B27" s="17" t="s">
        <v>18</v>
      </c>
      <c r="C27" s="18">
        <f>+'[1]NI-San'!M396</f>
        <v>1963</v>
      </c>
      <c r="D27" s="18">
        <f>+'[1]NI-San'!N396</f>
        <v>2176</v>
      </c>
      <c r="E27" s="18">
        <f>+'[1]NI-San'!Q396</f>
        <v>0</v>
      </c>
      <c r="F27" s="19"/>
      <c r="G27" s="20">
        <f>+C27/C28</f>
        <v>4.5705158652547661E-3</v>
      </c>
      <c r="H27" s="21">
        <f>+D27/D28</f>
        <v>4.9599285186772311E-3</v>
      </c>
      <c r="I27" s="21" t="e">
        <f>+E27/E28</f>
        <v>#DIV/0!</v>
      </c>
    </row>
    <row r="28" spans="1:9" ht="16.5" x14ac:dyDescent="0.3">
      <c r="A28" s="53"/>
      <c r="B28" s="22" t="s">
        <v>4</v>
      </c>
      <c r="C28" s="23">
        <f>+C25</f>
        <v>429492</v>
      </c>
      <c r="D28" s="23">
        <f>+D25</f>
        <v>438716</v>
      </c>
      <c r="E28" s="23">
        <f>+E25</f>
        <v>0</v>
      </c>
      <c r="F28" s="24"/>
      <c r="G28" s="25"/>
      <c r="H28" s="26"/>
      <c r="I28" s="26"/>
    </row>
    <row r="29" spans="1:9" ht="16.5" x14ac:dyDescent="0.3">
      <c r="A29" s="3"/>
      <c r="B29" s="12"/>
      <c r="C29" s="13"/>
      <c r="D29" s="13"/>
      <c r="E29" s="13"/>
      <c r="G29" s="27"/>
      <c r="H29" s="27"/>
      <c r="I29" s="27"/>
    </row>
    <row r="30" spans="1:9" ht="49.5" x14ac:dyDescent="0.3">
      <c r="A30" s="52" t="s">
        <v>19</v>
      </c>
      <c r="B30" s="17" t="s">
        <v>20</v>
      </c>
      <c r="C30" s="44">
        <f>+'[1]NI-San'!M719</f>
        <v>5434</v>
      </c>
      <c r="D30" s="44">
        <f>+'[1]NI-San'!N719</f>
        <v>4943</v>
      </c>
      <c r="E30" s="44">
        <f>+'[1]NI-San'!Q719</f>
        <v>0</v>
      </c>
      <c r="F30" s="19"/>
      <c r="G30" s="20">
        <f>+C30/C31</f>
        <v>1.2652156501168823E-2</v>
      </c>
      <c r="H30" s="21">
        <f>+D30/D31</f>
        <v>1.1266969976020934E-2</v>
      </c>
      <c r="I30" s="21" t="e">
        <f>+E30/E31</f>
        <v>#DIV/0!</v>
      </c>
    </row>
    <row r="31" spans="1:9" ht="16.5" x14ac:dyDescent="0.3">
      <c r="A31" s="53"/>
      <c r="B31" s="22" t="s">
        <v>4</v>
      </c>
      <c r="C31" s="23">
        <f>+C28</f>
        <v>429492</v>
      </c>
      <c r="D31" s="23">
        <f>+D28</f>
        <v>438716</v>
      </c>
      <c r="E31" s="23">
        <f>+E28</f>
        <v>0</v>
      </c>
      <c r="F31" s="24"/>
      <c r="G31" s="25"/>
      <c r="H31" s="26"/>
      <c r="I31" s="26"/>
    </row>
    <row r="32" spans="1:9" ht="16.5" x14ac:dyDescent="0.3">
      <c r="A32" s="3"/>
      <c r="B32" s="12"/>
      <c r="C32" s="13"/>
      <c r="D32" s="13"/>
      <c r="E32" s="13"/>
      <c r="G32" s="27"/>
      <c r="H32" s="27"/>
      <c r="I32" s="27"/>
    </row>
    <row r="33" spans="1:9" ht="33" x14ac:dyDescent="0.3">
      <c r="A33" s="52" t="s">
        <v>21</v>
      </c>
      <c r="B33" s="17" t="s">
        <v>22</v>
      </c>
      <c r="C33" s="44">
        <f>+'[1]NI-San'!M751</f>
        <v>11838</v>
      </c>
      <c r="D33" s="44">
        <f>+'[1]NI-San'!N751</f>
        <v>10373</v>
      </c>
      <c r="E33" s="44">
        <f>+'[1]NI-San'!Q751</f>
        <v>0</v>
      </c>
      <c r="F33" s="19"/>
      <c r="G33" s="20">
        <f>+C33/C34</f>
        <v>2.7562795116090638E-2</v>
      </c>
      <c r="H33" s="21">
        <f>+D33/D34</f>
        <v>2.3643997483565677E-2</v>
      </c>
      <c r="I33" s="21" t="e">
        <f>+E33/E34</f>
        <v>#DIV/0!</v>
      </c>
    </row>
    <row r="34" spans="1:9" ht="16.5" x14ac:dyDescent="0.3">
      <c r="A34" s="53"/>
      <c r="B34" s="22" t="s">
        <v>4</v>
      </c>
      <c r="C34" s="23">
        <f>+C31</f>
        <v>429492</v>
      </c>
      <c r="D34" s="23">
        <f>+D31</f>
        <v>438716</v>
      </c>
      <c r="E34" s="23">
        <f>+E31</f>
        <v>0</v>
      </c>
      <c r="F34" s="24"/>
      <c r="G34" s="25"/>
      <c r="H34" s="26"/>
      <c r="I34" s="26"/>
    </row>
    <row r="35" spans="1:9" ht="16.5" x14ac:dyDescent="0.3">
      <c r="A35" s="3"/>
      <c r="B35" s="12"/>
      <c r="C35" s="13"/>
      <c r="D35" s="13"/>
      <c r="E35" s="13"/>
      <c r="G35" s="27"/>
      <c r="H35" s="27"/>
      <c r="I35" s="27"/>
    </row>
    <row r="36" spans="1:9" ht="16.5" x14ac:dyDescent="0.3">
      <c r="A36" s="52" t="s">
        <v>23</v>
      </c>
      <c r="B36" s="17" t="s">
        <v>24</v>
      </c>
      <c r="C36" s="18">
        <f>+'[1]NI-San'!M779</f>
        <v>39860</v>
      </c>
      <c r="D36" s="18">
        <f>+'[1]NI-San'!N779</f>
        <v>38846</v>
      </c>
      <c r="E36" s="18">
        <f>+'[1]NI-San'!Q779</f>
        <v>0</v>
      </c>
      <c r="F36" s="19"/>
      <c r="G36" s="20">
        <f>+C36/C37</f>
        <v>9.2807316550715724E-2</v>
      </c>
      <c r="H36" s="21">
        <f>+D36/D37</f>
        <v>8.8544753325613831E-2</v>
      </c>
      <c r="I36" s="21" t="e">
        <f>+E36/E37</f>
        <v>#DIV/0!</v>
      </c>
    </row>
    <row r="37" spans="1:9" ht="16.5" x14ac:dyDescent="0.3">
      <c r="A37" s="53"/>
      <c r="B37" s="22" t="s">
        <v>4</v>
      </c>
      <c r="C37" s="23">
        <f>+C34</f>
        <v>429492</v>
      </c>
      <c r="D37" s="23">
        <f>+D34</f>
        <v>438716</v>
      </c>
      <c r="E37" s="23">
        <f>+E34</f>
        <v>0</v>
      </c>
      <c r="F37" s="24"/>
      <c r="G37" s="25"/>
      <c r="H37" s="26"/>
      <c r="I37" s="26"/>
    </row>
    <row r="38" spans="1:9" ht="16.5" x14ac:dyDescent="0.3">
      <c r="A38" s="3"/>
      <c r="B38" s="12"/>
      <c r="C38" s="13"/>
      <c r="D38" s="13"/>
      <c r="E38" s="13"/>
      <c r="G38" s="27"/>
      <c r="H38" s="27"/>
      <c r="I38" s="27"/>
    </row>
    <row r="39" spans="1:9" ht="51.75" customHeight="1" x14ac:dyDescent="0.3">
      <c r="A39" s="52" t="s">
        <v>25</v>
      </c>
      <c r="B39" s="17" t="s">
        <v>26</v>
      </c>
      <c r="C39" s="44">
        <f>+'[1]NI-San'!M805</f>
        <v>3554</v>
      </c>
      <c r="D39" s="44">
        <f>+'[1]NI-San'!N805</f>
        <v>4480</v>
      </c>
      <c r="E39" s="44">
        <f>+'[1]NI-San'!Q805</f>
        <v>0</v>
      </c>
      <c r="F39" s="19"/>
      <c r="G39" s="20">
        <f>+C39/C40</f>
        <v>8.2748921982248799E-3</v>
      </c>
      <c r="H39" s="21">
        <f>+D39/D40</f>
        <v>1.0211617538453122E-2</v>
      </c>
      <c r="I39" s="21" t="e">
        <f>+E39/E40</f>
        <v>#DIV/0!</v>
      </c>
    </row>
    <row r="40" spans="1:9" ht="16.5" x14ac:dyDescent="0.3">
      <c r="A40" s="53"/>
      <c r="B40" s="22" t="s">
        <v>4</v>
      </c>
      <c r="C40" s="23">
        <f>+C37</f>
        <v>429492</v>
      </c>
      <c r="D40" s="23">
        <f>+D37</f>
        <v>438716</v>
      </c>
      <c r="E40" s="23">
        <f>+E37</f>
        <v>0</v>
      </c>
      <c r="F40" s="24"/>
      <c r="G40" s="25"/>
      <c r="H40" s="26"/>
      <c r="I40" s="26"/>
    </row>
    <row r="41" spans="1:9" ht="16.5" x14ac:dyDescent="0.3">
      <c r="A41" s="3"/>
      <c r="B41" s="12"/>
      <c r="C41" s="13"/>
      <c r="D41" s="13"/>
      <c r="E41" s="13"/>
      <c r="G41" s="27"/>
      <c r="H41" s="27"/>
      <c r="I41" s="27"/>
    </row>
    <row r="42" spans="1:9" ht="33" x14ac:dyDescent="0.3">
      <c r="A42" s="52" t="s">
        <v>27</v>
      </c>
      <c r="B42" s="17" t="s">
        <v>28</v>
      </c>
      <c r="C42" s="44">
        <f>+'[1]NI-San'!M837</f>
        <v>13123</v>
      </c>
      <c r="D42" s="44">
        <f>+'[1]NI-San'!N837</f>
        <v>12538</v>
      </c>
      <c r="E42" s="44">
        <f>+'[1]NI-San'!Q837</f>
        <v>0</v>
      </c>
      <c r="F42" s="19"/>
      <c r="G42" s="20">
        <f>+C42/C43</f>
        <v>3.0554701833794343E-2</v>
      </c>
      <c r="H42" s="21">
        <f>+D42/D43</f>
        <v>2.8578852834179741E-2</v>
      </c>
      <c r="I42" s="21" t="e">
        <f>+E42/E43</f>
        <v>#DIV/0!</v>
      </c>
    </row>
    <row r="43" spans="1:9" ht="16.5" x14ac:dyDescent="0.3">
      <c r="A43" s="53"/>
      <c r="B43" s="22" t="s">
        <v>4</v>
      </c>
      <c r="C43" s="23">
        <f>+C40</f>
        <v>429492</v>
      </c>
      <c r="D43" s="23">
        <f>+D40</f>
        <v>438716</v>
      </c>
      <c r="E43" s="23">
        <f>+E40</f>
        <v>0</v>
      </c>
      <c r="F43" s="24"/>
      <c r="G43" s="25"/>
      <c r="H43" s="26"/>
      <c r="I43" s="26"/>
    </row>
    <row r="44" spans="1:9" ht="16.5" x14ac:dyDescent="0.3">
      <c r="A44" s="3"/>
      <c r="B44" s="12"/>
      <c r="C44" s="13"/>
      <c r="D44" s="13"/>
      <c r="E44" s="13"/>
      <c r="G44" s="27"/>
      <c r="H44" s="27"/>
      <c r="I44" s="27"/>
    </row>
    <row r="45" spans="1:9" ht="16.5" x14ac:dyDescent="0.3">
      <c r="A45" s="52" t="s">
        <v>29</v>
      </c>
      <c r="B45" s="17" t="s">
        <v>30</v>
      </c>
      <c r="C45" s="18">
        <f>+'[1]NI-San'!M850</f>
        <v>2792</v>
      </c>
      <c r="D45" s="18">
        <f>+'[1]NI-San'!N850</f>
        <v>2726</v>
      </c>
      <c r="E45" s="18">
        <f>+'[1]NI-San'!Q850</f>
        <v>0</v>
      </c>
      <c r="F45" s="19"/>
      <c r="G45" s="20">
        <f>+C45/C46</f>
        <v>6.5007031562869626E-3</v>
      </c>
      <c r="H45" s="21">
        <f>+D45/D46</f>
        <v>6.2135869218355386E-3</v>
      </c>
      <c r="I45" s="21" t="e">
        <f>+E45/E46</f>
        <v>#DIV/0!</v>
      </c>
    </row>
    <row r="46" spans="1:9" ht="16.5" x14ac:dyDescent="0.3">
      <c r="A46" s="53"/>
      <c r="B46" s="22" t="s">
        <v>4</v>
      </c>
      <c r="C46" s="23">
        <f>+C43</f>
        <v>429492</v>
      </c>
      <c r="D46" s="23">
        <f>+D43</f>
        <v>438716</v>
      </c>
      <c r="E46" s="23">
        <f>+E43</f>
        <v>0</v>
      </c>
      <c r="F46" s="24"/>
      <c r="G46" s="25"/>
      <c r="H46" s="26"/>
      <c r="I46" s="26"/>
    </row>
    <row r="47" spans="1:9" ht="16.5" x14ac:dyDescent="0.3">
      <c r="A47" s="45"/>
      <c r="B47" s="46"/>
      <c r="C47" s="47"/>
      <c r="D47" s="47"/>
      <c r="E47" s="47"/>
      <c r="F47" s="48"/>
      <c r="G47" s="27"/>
      <c r="H47" s="27"/>
      <c r="I47" s="27"/>
    </row>
    <row r="48" spans="1:9" ht="16.5" x14ac:dyDescent="0.3">
      <c r="A48" s="52" t="s">
        <v>31</v>
      </c>
      <c r="B48" s="17" t="s">
        <v>32</v>
      </c>
      <c r="C48" s="18">
        <f>[1]SKASST_TOT!C$34</f>
        <v>12485</v>
      </c>
      <c r="D48" s="18">
        <f>[1]SKASST_TOT!D$34</f>
        <v>13590</v>
      </c>
      <c r="E48" s="18">
        <f>[1]SKASST_TOT!E$34</f>
        <v>1105</v>
      </c>
      <c r="F48" s="19"/>
      <c r="G48" s="20">
        <f>+C48/C49</f>
        <v>2.9069225969284643E-2</v>
      </c>
      <c r="H48" s="21">
        <f>+D48/D49</f>
        <v>3.0976759452584358E-2</v>
      </c>
      <c r="I48" s="21" t="e">
        <f>+E48/E49</f>
        <v>#DIV/0!</v>
      </c>
    </row>
    <row r="49" spans="1:9" ht="16.5" x14ac:dyDescent="0.3">
      <c r="A49" s="53"/>
      <c r="B49" s="22" t="s">
        <v>4</v>
      </c>
      <c r="C49" s="23">
        <f>+C46</f>
        <v>429492</v>
      </c>
      <c r="D49" s="23">
        <f>+D46</f>
        <v>438716</v>
      </c>
      <c r="E49" s="23">
        <f>+E46</f>
        <v>0</v>
      </c>
      <c r="F49" s="24"/>
      <c r="G49" s="25"/>
      <c r="H49" s="26"/>
      <c r="I49" s="26"/>
    </row>
    <row r="50" spans="1:9" ht="16.5" x14ac:dyDescent="0.3">
      <c r="B50" s="22"/>
      <c r="C50" s="13"/>
      <c r="D50" s="13"/>
      <c r="E50" s="13"/>
      <c r="G50" s="16"/>
      <c r="H50" s="16"/>
      <c r="I50" s="16"/>
    </row>
    <row r="51" spans="1:9" ht="16.5" x14ac:dyDescent="0.3">
      <c r="A51" s="55" t="s">
        <v>33</v>
      </c>
      <c r="B51" s="4" t="s">
        <v>34</v>
      </c>
      <c r="C51" s="5">
        <f>+'[1]NI-San'!M331+'[1]NI-San'!M1413+'[1]NI-San'!M1495</f>
        <v>445789</v>
      </c>
      <c r="D51" s="5">
        <f>+'[1]NI-San'!N331+'[1]NI-San'!N1413+'[1]NI-San'!N1495</f>
        <v>457767</v>
      </c>
      <c r="E51" s="5">
        <f>+'[1]NI-San'!Q331+'[1]NI-San'!Q1413+'[1]NI-San'!Q1495</f>
        <v>0</v>
      </c>
      <c r="F51" s="6"/>
      <c r="G51" s="7">
        <f>+C51/C52</f>
        <v>1.0379448278431262</v>
      </c>
      <c r="H51" s="7">
        <f>+D51/D52</f>
        <v>1.0434244477064889</v>
      </c>
      <c r="I51" s="7" t="e">
        <f>+E51/E52</f>
        <v>#DIV/0!</v>
      </c>
    </row>
    <row r="52" spans="1:9" ht="16.5" x14ac:dyDescent="0.3">
      <c r="A52" s="56"/>
      <c r="B52" s="8" t="s">
        <v>4</v>
      </c>
      <c r="C52" s="9">
        <f>+C46</f>
        <v>429492</v>
      </c>
      <c r="D52" s="9">
        <f>+D46</f>
        <v>438716</v>
      </c>
      <c r="E52" s="9">
        <f>+E46</f>
        <v>0</v>
      </c>
      <c r="F52" s="10"/>
      <c r="G52" s="11"/>
      <c r="H52" s="11"/>
      <c r="I52" s="11"/>
    </row>
    <row r="53" spans="1:9" ht="16.5" x14ac:dyDescent="0.3">
      <c r="B53" s="12"/>
      <c r="C53" s="13"/>
      <c r="D53" s="13"/>
      <c r="E53" s="13"/>
      <c r="G53" s="16"/>
      <c r="H53" s="16"/>
      <c r="I53" s="16"/>
    </row>
    <row r="54" spans="1:9" ht="16.5" x14ac:dyDescent="0.3">
      <c r="A54" s="55" t="s">
        <v>35</v>
      </c>
      <c r="B54" s="4" t="s">
        <v>34</v>
      </c>
      <c r="C54" s="5">
        <f>+C51</f>
        <v>445789</v>
      </c>
      <c r="D54" s="5">
        <f>+D51</f>
        <v>457767</v>
      </c>
      <c r="E54" s="5">
        <f>+E51</f>
        <v>0</v>
      </c>
      <c r="F54" s="6"/>
      <c r="G54" s="7">
        <f>+C54/C55</f>
        <v>1.0116232892410824</v>
      </c>
      <c r="H54" s="7">
        <f>+D54/D55</f>
        <v>1.0317503606202669</v>
      </c>
      <c r="I54" s="7" t="e">
        <f>+E54/E55</f>
        <v>#DIV/0!</v>
      </c>
    </row>
    <row r="55" spans="1:9" ht="16.5" x14ac:dyDescent="0.3">
      <c r="A55" s="56"/>
      <c r="B55" s="8" t="s">
        <v>36</v>
      </c>
      <c r="C55" s="9">
        <f>+'[1]NI-San'!M1512</f>
        <v>440667</v>
      </c>
      <c r="D55" s="9">
        <f>+'[1]NI-San'!N1512</f>
        <v>443680</v>
      </c>
      <c r="E55" s="9">
        <f>+'[1]NI-San'!Q1512</f>
        <v>0</v>
      </c>
      <c r="F55" s="10"/>
      <c r="G55" s="11"/>
      <c r="H55" s="11"/>
      <c r="I55" s="11"/>
    </row>
    <row r="56" spans="1:9" ht="16.5" x14ac:dyDescent="0.3">
      <c r="G56" s="16"/>
      <c r="H56" s="16"/>
      <c r="I56" s="16"/>
    </row>
    <row r="57" spans="1:9" ht="16.5" x14ac:dyDescent="0.3">
      <c r="A57" s="1" t="s">
        <v>37</v>
      </c>
    </row>
    <row r="58" spans="1:9" ht="35.25" customHeight="1" x14ac:dyDescent="0.3">
      <c r="A58" s="49" t="s">
        <v>38</v>
      </c>
      <c r="B58" s="49"/>
      <c r="C58" s="49"/>
      <c r="D58" s="49"/>
      <c r="E58" s="49"/>
      <c r="F58" s="49"/>
      <c r="G58" s="49"/>
      <c r="H58" s="49"/>
      <c r="I58" s="49"/>
    </row>
    <row r="59" spans="1:9" ht="16.5" customHeight="1" x14ac:dyDescent="0.3">
      <c r="A59" s="49" t="s">
        <v>39</v>
      </c>
      <c r="B59" s="49"/>
      <c r="C59" s="49"/>
      <c r="D59" s="49"/>
      <c r="E59" s="49"/>
      <c r="F59" s="49"/>
      <c r="G59" s="49"/>
      <c r="H59" s="49"/>
      <c r="I59" s="49"/>
    </row>
    <row r="60" spans="1:9" ht="37.5" customHeight="1" x14ac:dyDescent="0.3">
      <c r="A60" s="49" t="s">
        <v>40</v>
      </c>
      <c r="B60" s="49"/>
      <c r="C60" s="49"/>
      <c r="D60" s="49"/>
      <c r="E60" s="49"/>
      <c r="F60" s="49"/>
      <c r="G60" s="49"/>
      <c r="H60" s="49"/>
      <c r="I60" s="49"/>
    </row>
    <row r="61" spans="1:9" ht="16.5" customHeight="1" x14ac:dyDescent="0.3">
      <c r="A61" s="49" t="s">
        <v>41</v>
      </c>
      <c r="B61" s="49"/>
      <c r="C61" s="49"/>
      <c r="D61" s="49"/>
      <c r="E61" s="49"/>
      <c r="F61" s="49"/>
      <c r="G61" s="49"/>
      <c r="H61" s="49"/>
      <c r="I61" s="49"/>
    </row>
    <row r="62" spans="1:9" ht="16.5" customHeight="1" x14ac:dyDescent="0.3">
      <c r="A62" s="49" t="s">
        <v>42</v>
      </c>
      <c r="B62" s="49"/>
      <c r="C62" s="49"/>
      <c r="D62" s="49"/>
      <c r="E62" s="49"/>
      <c r="F62" s="49"/>
      <c r="G62" s="49"/>
      <c r="H62" s="49"/>
      <c r="I62" s="49"/>
    </row>
    <row r="63" spans="1:9" ht="16.5" x14ac:dyDescent="0.3"/>
    <row r="64" spans="1:9" ht="16.5" x14ac:dyDescent="0.3"/>
    <row r="65" ht="16.5" x14ac:dyDescent="0.3"/>
  </sheetData>
  <mergeCells count="23">
    <mergeCell ref="A58:I58"/>
    <mergeCell ref="A59:I59"/>
    <mergeCell ref="A60:I60"/>
    <mergeCell ref="A61:I61"/>
    <mergeCell ref="A62:I62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colBreaks count="1" manualBreakCount="1">
    <brk id="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</vt:lpstr>
      <vt:lpstr>INDICATORI!Area_stampa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2019-05-21T09:00:16Z</dcterms:modified>
  <cp:contentStatus/>
</cp:coreProperties>
</file>